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8.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drawings/drawing10.xml" ContentType="application/vnd.openxmlformats-officedocument.drawing+xml"/>
  <Override PartName="/xl/tables/table9.xml" ContentType="application/vnd.openxmlformats-officedocument.spreadsheetml.table+xml"/>
  <Override PartName="/xl/drawings/drawing1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drawings/drawing12.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ncmsusa.sharepoint.us/sites/Library/Shared Documents/Project Management/Templates/RCS Templates/"/>
    </mc:Choice>
  </mc:AlternateContent>
  <xr:revisionPtr revIDLastSave="0" documentId="8_{C639343B-B03A-4069-8404-4FE13E309ABE}" xr6:coauthVersionLast="47" xr6:coauthVersionMax="47" xr10:uidLastSave="{00000000-0000-0000-0000-000000000000}"/>
  <bookViews>
    <workbookView xWindow="-110" yWindow="-110" windowWidth="19420" windowHeight="11500" xr2:uid="{7E8E23CA-C0E7-40AD-B642-C7339EA62FF5}"/>
  </bookViews>
  <sheets>
    <sheet name="Cost Summary Form" sheetId="1" r:id="rId1"/>
    <sheet name="1) CASH Into Project" sheetId="2" r:id="rId2"/>
    <sheet name="2) Direct Labor" sheetId="4" r:id="rId3"/>
    <sheet name="3) Indirect Costs" sheetId="10" r:id="rId4"/>
    <sheet name="IDC Calculations &amp; Documents" sheetId="15" r:id="rId5"/>
    <sheet name="4) Direct Material - a)" sheetId="3" r:id="rId6"/>
    <sheet name="4) Direct Material b) - e)" sheetId="13" r:id="rId7"/>
    <sheet name="5) Equipment" sheetId="5" r:id="rId8"/>
    <sheet name="6) Subcontractors" sheetId="7" r:id="rId9"/>
    <sheet name="7) Consultants" sheetId="8" r:id="rId10"/>
    <sheet name="8) Travel" sheetId="9" r:id="rId11"/>
    <sheet name="9) Other Direct Costs" sheetId="6" r:id="rId12"/>
    <sheet name=" 10) CAS 414 {Cost Of Money}" sheetId="11" r:id="rId13"/>
    <sheet name="11) Royalties - License Fees" sheetId="12" r:id="rId14"/>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2" l="1"/>
  <c r="D49" i="1" s="1"/>
  <c r="G12" i="12"/>
  <c r="H12" i="12" s="1"/>
  <c r="O49" i="9"/>
  <c r="N36" i="9"/>
  <c r="N7" i="9"/>
  <c r="G6" i="8"/>
  <c r="I6" i="8" s="1"/>
  <c r="F7" i="5"/>
  <c r="H7" i="5" s="1"/>
  <c r="F8" i="5"/>
  <c r="E37" i="7"/>
  <c r="E37" i="1" s="1"/>
  <c r="D46" i="1"/>
  <c r="D45" i="1"/>
  <c r="D44" i="1"/>
  <c r="G45" i="6"/>
  <c r="D41" i="1"/>
  <c r="D40" i="1"/>
  <c r="F37" i="7"/>
  <c r="D37" i="1" s="1"/>
  <c r="G11" i="7"/>
  <c r="G12" i="7"/>
  <c r="G13" i="7"/>
  <c r="G14" i="7"/>
  <c r="G15" i="7"/>
  <c r="G16" i="7"/>
  <c r="G17" i="7"/>
  <c r="G18" i="7"/>
  <c r="G19" i="7"/>
  <c r="G20" i="7"/>
  <c r="G21" i="7"/>
  <c r="G22" i="7"/>
  <c r="G23" i="7"/>
  <c r="G24" i="7"/>
  <c r="G25" i="7"/>
  <c r="G26" i="7"/>
  <c r="G27" i="7"/>
  <c r="G28" i="7"/>
  <c r="G29" i="7"/>
  <c r="G30" i="7"/>
  <c r="G31" i="7"/>
  <c r="G32" i="7"/>
  <c r="G33" i="7"/>
  <c r="G34" i="7"/>
  <c r="G35" i="7"/>
  <c r="G10" i="7"/>
  <c r="G37" i="7" s="1"/>
  <c r="D35" i="1"/>
  <c r="D34" i="1"/>
  <c r="G59" i="5"/>
  <c r="D30" i="1"/>
  <c r="D29" i="1"/>
  <c r="D28" i="1"/>
  <c r="D24" i="1"/>
  <c r="D23" i="1"/>
  <c r="D22" i="1"/>
  <c r="D21" i="1"/>
  <c r="D20" i="1"/>
  <c r="H26" i="10"/>
  <c r="I18" i="10"/>
  <c r="I19" i="10"/>
  <c r="I20" i="10"/>
  <c r="I21" i="10"/>
  <c r="I22" i="10"/>
  <c r="G112" i="3"/>
  <c r="D27" i="1" s="1"/>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D31" i="1"/>
  <c r="G60" i="4"/>
  <c r="D18" i="1" s="1"/>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33" i="8"/>
  <c r="D38" i="1" s="1"/>
  <c r="G18" i="10"/>
  <c r="G19" i="10"/>
  <c r="G20" i="10"/>
  <c r="G21" i="10"/>
  <c r="G22" i="10"/>
  <c r="D47" i="1" l="1"/>
  <c r="D36" i="1"/>
  <c r="D25" i="1"/>
  <c r="D32" i="1"/>
  <c r="G111" i="13"/>
  <c r="G15" i="10" l="1"/>
  <c r="G16" i="10"/>
  <c r="I16" i="10" s="1"/>
  <c r="G17" i="10"/>
  <c r="I17" i="10" s="1"/>
  <c r="G23" i="10"/>
  <c r="I23" i="10" s="1"/>
  <c r="G24" i="10"/>
  <c r="I24" i="10" s="1"/>
  <c r="F78" i="3"/>
  <c r="F79" i="3"/>
  <c r="F80" i="3"/>
  <c r="F81" i="3"/>
  <c r="F82" i="3"/>
  <c r="F83" i="3"/>
  <c r="F84" i="3"/>
  <c r="F85" i="3"/>
  <c r="F86" i="3"/>
  <c r="F87" i="3"/>
  <c r="F35" i="6"/>
  <c r="H35" i="6" s="1"/>
  <c r="F36" i="6"/>
  <c r="H36" i="6" s="1"/>
  <c r="F37" i="6"/>
  <c r="H37" i="6" s="1"/>
  <c r="F38" i="6"/>
  <c r="H38" i="6" s="1"/>
  <c r="F39" i="6"/>
  <c r="H39" i="6" s="1"/>
  <c r="F21" i="6"/>
  <c r="H21" i="6" s="1"/>
  <c r="F22" i="6"/>
  <c r="H22" i="6" s="1"/>
  <c r="F23" i="6"/>
  <c r="H23" i="6" s="1"/>
  <c r="F24" i="6"/>
  <c r="H24" i="6" s="1"/>
  <c r="F25" i="6"/>
  <c r="H25" i="6" s="1"/>
  <c r="F7" i="6"/>
  <c r="H7" i="6" s="1"/>
  <c r="F8" i="6"/>
  <c r="H8" i="6" s="1"/>
  <c r="F9" i="6"/>
  <c r="H9" i="6" s="1"/>
  <c r="F10" i="6"/>
  <c r="H10" i="6" s="1"/>
  <c r="F11" i="6"/>
  <c r="H11" i="6" s="1"/>
  <c r="N35" i="9"/>
  <c r="P35" i="9" s="1"/>
  <c r="P36" i="9"/>
  <c r="N37" i="9"/>
  <c r="P37" i="9" s="1"/>
  <c r="N38" i="9"/>
  <c r="P38" i="9" s="1"/>
  <c r="N39" i="9"/>
  <c r="P39" i="9" s="1"/>
  <c r="N40" i="9"/>
  <c r="P40" i="9" s="1"/>
  <c r="N10" i="9"/>
  <c r="P10" i="9" s="1"/>
  <c r="N11" i="9"/>
  <c r="P11" i="9" s="1"/>
  <c r="N12" i="9"/>
  <c r="P12" i="9" s="1"/>
  <c r="N13" i="9"/>
  <c r="P13" i="9" s="1"/>
  <c r="N14" i="9"/>
  <c r="P14" i="9" s="1"/>
  <c r="N15" i="9"/>
  <c r="P15" i="9" s="1"/>
  <c r="N16" i="9"/>
  <c r="P16" i="9" s="1"/>
  <c r="N17" i="9"/>
  <c r="P17" i="9" s="1"/>
  <c r="N18" i="9"/>
  <c r="P18" i="9" s="1"/>
  <c r="N19" i="9"/>
  <c r="P19" i="9" s="1"/>
  <c r="N20" i="9"/>
  <c r="P20" i="9" s="1"/>
  <c r="G17" i="8"/>
  <c r="I17" i="8" s="1"/>
  <c r="G18" i="8"/>
  <c r="I18" i="8" s="1"/>
  <c r="G19" i="8"/>
  <c r="I19" i="8" s="1"/>
  <c r="G10" i="8"/>
  <c r="I10" i="8" s="1"/>
  <c r="G11" i="8"/>
  <c r="I11" i="8" s="1"/>
  <c r="G12" i="8"/>
  <c r="I12" i="8" s="1"/>
  <c r="G13" i="8"/>
  <c r="I13" i="8" s="1"/>
  <c r="G14" i="8"/>
  <c r="I14" i="8" s="1"/>
  <c r="G15" i="8"/>
  <c r="I15" i="8" s="1"/>
  <c r="G16" i="8"/>
  <c r="I16" i="8" s="1"/>
  <c r="G20" i="8"/>
  <c r="I20" i="8" s="1"/>
  <c r="F17" i="5"/>
  <c r="H17" i="5" s="1"/>
  <c r="F52" i="4"/>
  <c r="F53" i="4"/>
  <c r="F93" i="13"/>
  <c r="H93" i="13" s="1"/>
  <c r="F94" i="13"/>
  <c r="H94" i="13" s="1"/>
  <c r="F95" i="13"/>
  <c r="H95" i="13" s="1"/>
  <c r="F96" i="13"/>
  <c r="H96" i="13" s="1"/>
  <c r="F70" i="13"/>
  <c r="H70" i="13" s="1"/>
  <c r="F38" i="13"/>
  <c r="H38" i="13" s="1"/>
  <c r="F39" i="13"/>
  <c r="H39" i="13" s="1"/>
  <c r="F40" i="13"/>
  <c r="H40" i="13" s="1"/>
  <c r="F41" i="13"/>
  <c r="H41" i="13" s="1"/>
  <c r="F42" i="13"/>
  <c r="H42" i="13" s="1"/>
  <c r="F43" i="13"/>
  <c r="H43" i="13" s="1"/>
  <c r="F20" i="13"/>
  <c r="H20" i="13" s="1"/>
  <c r="F21" i="13"/>
  <c r="H21" i="13" s="1"/>
  <c r="F22" i="13"/>
  <c r="H22" i="13" s="1"/>
  <c r="F12" i="13"/>
  <c r="H12" i="13" s="1"/>
  <c r="F13" i="13"/>
  <c r="H13" i="13" s="1"/>
  <c r="F14" i="13"/>
  <c r="H14" i="13" s="1"/>
  <c r="F15" i="13"/>
  <c r="H15" i="13" s="1"/>
  <c r="F16" i="13"/>
  <c r="H16" i="13" s="1"/>
  <c r="F17" i="13"/>
  <c r="H17" i="13" s="1"/>
  <c r="F46" i="13"/>
  <c r="H46" i="13" s="1"/>
  <c r="F47" i="13"/>
  <c r="H47" i="13" s="1"/>
  <c r="F90" i="13"/>
  <c r="H90" i="13" s="1"/>
  <c r="F92" i="13"/>
  <c r="H92" i="13" s="1"/>
  <c r="F97" i="13"/>
  <c r="H97" i="13" s="1"/>
  <c r="F98" i="13"/>
  <c r="H98" i="13" s="1"/>
  <c r="F89" i="13"/>
  <c r="H89" i="13" s="1"/>
  <c r="F91" i="13"/>
  <c r="H91" i="13" s="1"/>
  <c r="F99" i="13"/>
  <c r="H99" i="13" s="1"/>
  <c r="F100" i="13"/>
  <c r="H100" i="13" s="1"/>
  <c r="F101" i="13"/>
  <c r="H101" i="13" s="1"/>
  <c r="F66" i="13"/>
  <c r="H66" i="13" s="1"/>
  <c r="F67" i="13"/>
  <c r="H67" i="13" s="1"/>
  <c r="F68" i="13"/>
  <c r="H68" i="13" s="1"/>
  <c r="F69" i="13"/>
  <c r="H69" i="13" s="1"/>
  <c r="F71" i="13"/>
  <c r="H71" i="13" s="1"/>
  <c r="F72" i="13"/>
  <c r="H72" i="13" s="1"/>
  <c r="F63" i="13"/>
  <c r="H63" i="13" s="1"/>
  <c r="F64" i="13"/>
  <c r="H64" i="13" s="1"/>
  <c r="F65" i="13"/>
  <c r="H65" i="13" s="1"/>
  <c r="F73" i="13"/>
  <c r="H73" i="13" s="1"/>
  <c r="F74" i="13"/>
  <c r="H74" i="13" s="1"/>
  <c r="F75" i="13"/>
  <c r="H75" i="13" s="1"/>
  <c r="F9" i="13"/>
  <c r="H9" i="13" s="1"/>
  <c r="F10" i="13"/>
  <c r="H10" i="13" s="1"/>
  <c r="F34" i="13"/>
  <c r="H34" i="13" s="1"/>
  <c r="F35" i="13"/>
  <c r="H35" i="13" s="1"/>
  <c r="F36" i="13"/>
  <c r="H36" i="13" s="1"/>
  <c r="F37" i="13"/>
  <c r="H37" i="13" s="1"/>
  <c r="F44" i="13"/>
  <c r="H44" i="13" s="1"/>
  <c r="F45" i="13"/>
  <c r="H45" i="13" s="1"/>
  <c r="F48" i="13"/>
  <c r="H48" i="13" s="1"/>
  <c r="F7" i="13"/>
  <c r="H7" i="13" s="1"/>
  <c r="F8" i="13"/>
  <c r="H8" i="13" s="1"/>
  <c r="F11" i="13"/>
  <c r="H11" i="13" s="1"/>
  <c r="F18" i="13"/>
  <c r="H18" i="13" s="1"/>
  <c r="F19" i="13"/>
  <c r="H19" i="13" s="1"/>
  <c r="F12"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88" i="13"/>
  <c r="H88" i="13" s="1"/>
  <c r="F102" i="13"/>
  <c r="H102" i="13" s="1"/>
  <c r="F103" i="13"/>
  <c r="H103" i="13" s="1"/>
  <c r="F104" i="13"/>
  <c r="H104" i="13" s="1"/>
  <c r="F105" i="13"/>
  <c r="H105" i="13" s="1"/>
  <c r="F61" i="13"/>
  <c r="H61" i="13" s="1"/>
  <c r="F62" i="13"/>
  <c r="H62" i="13" s="1"/>
  <c r="F76" i="13"/>
  <c r="H76" i="13" s="1"/>
  <c r="F77" i="13"/>
  <c r="H77" i="13" s="1"/>
  <c r="F78" i="13"/>
  <c r="H78" i="13" s="1"/>
  <c r="F79" i="13"/>
  <c r="H79" i="13" s="1"/>
  <c r="F49" i="13"/>
  <c r="H49" i="13" s="1"/>
  <c r="F50" i="13"/>
  <c r="H50" i="13" s="1"/>
  <c r="F51" i="13"/>
  <c r="H51" i="13" s="1"/>
  <c r="F23" i="13"/>
  <c r="H23" i="13" s="1"/>
  <c r="F24" i="13"/>
  <c r="H24" i="13" s="1"/>
  <c r="F25" i="13"/>
  <c r="H25" i="13" s="1"/>
  <c r="N34" i="9"/>
  <c r="P34" i="9" s="1"/>
  <c r="N41" i="9"/>
  <c r="P41" i="9" s="1"/>
  <c r="N33" i="9"/>
  <c r="P33" i="9" s="1"/>
  <c r="N42" i="9"/>
  <c r="P42" i="9" s="1"/>
  <c r="N43" i="9"/>
  <c r="P43" i="9" s="1"/>
  <c r="N22" i="9"/>
  <c r="P22" i="9" s="1"/>
  <c r="N8" i="9"/>
  <c r="N9" i="9"/>
  <c r="P9" i="9" s="1"/>
  <c r="N21" i="9"/>
  <c r="P21" i="9" s="1"/>
  <c r="N23" i="9"/>
  <c r="P23" i="9" s="1"/>
  <c r="N24" i="9"/>
  <c r="P24" i="9" s="1"/>
  <c r="N25" i="9"/>
  <c r="P25" i="9" s="1"/>
  <c r="N26" i="9"/>
  <c r="P26" i="9" s="1"/>
  <c r="N27" i="9"/>
  <c r="P27" i="9" s="1"/>
  <c r="F47" i="5"/>
  <c r="H47" i="5" s="1"/>
  <c r="F48" i="5"/>
  <c r="H48" i="5" s="1"/>
  <c r="F49" i="5"/>
  <c r="H49" i="5" s="1"/>
  <c r="F40" i="5"/>
  <c r="H40" i="5" s="1"/>
  <c r="F41" i="5"/>
  <c r="H41" i="5" s="1"/>
  <c r="F42" i="5"/>
  <c r="H42" i="5" s="1"/>
  <c r="F43" i="5"/>
  <c r="H43" i="5" s="1"/>
  <c r="F44" i="5"/>
  <c r="H44" i="5" s="1"/>
  <c r="F45" i="5"/>
  <c r="H45" i="5" s="1"/>
  <c r="F46" i="5"/>
  <c r="H46" i="5" s="1"/>
  <c r="F50" i="5"/>
  <c r="H50" i="5" s="1"/>
  <c r="F38" i="5"/>
  <c r="H38" i="5" s="1"/>
  <c r="F39" i="5"/>
  <c r="H39" i="5" s="1"/>
  <c r="F51" i="5"/>
  <c r="H51" i="5" s="1"/>
  <c r="F52" i="5"/>
  <c r="H52" i="5" s="1"/>
  <c r="F53" i="5"/>
  <c r="H53" i="5" s="1"/>
  <c r="F15" i="5"/>
  <c r="H15" i="5" s="1"/>
  <c r="F16" i="5"/>
  <c r="H16" i="5" s="1"/>
  <c r="F18" i="5"/>
  <c r="H18" i="5" s="1"/>
  <c r="F19" i="5"/>
  <c r="H19" i="5" s="1"/>
  <c r="F20" i="5"/>
  <c r="H20" i="5" s="1"/>
  <c r="H8" i="5"/>
  <c r="F9" i="5"/>
  <c r="H9" i="5" s="1"/>
  <c r="F10" i="5"/>
  <c r="H10" i="5" s="1"/>
  <c r="F11" i="5"/>
  <c r="H11" i="5" s="1"/>
  <c r="F12" i="5"/>
  <c r="H12" i="5" s="1"/>
  <c r="F13" i="5"/>
  <c r="H13" i="5" s="1"/>
  <c r="F14" i="5"/>
  <c r="H14" i="5" s="1"/>
  <c r="F21" i="5"/>
  <c r="H21" i="5" s="1"/>
  <c r="F22" i="5"/>
  <c r="H22" i="5" s="1"/>
  <c r="F23" i="5"/>
  <c r="H23" i="5" s="1"/>
  <c r="F24" i="5"/>
  <c r="H24" i="5" s="1"/>
  <c r="F25" i="5"/>
  <c r="H25" i="5" s="1"/>
  <c r="F26" i="5"/>
  <c r="H26" i="5" s="1"/>
  <c r="F27" i="5"/>
  <c r="H27" i="5" s="1"/>
  <c r="F28" i="5"/>
  <c r="H28" i="5" s="1"/>
  <c r="F6" i="3"/>
  <c r="F7" i="3"/>
  <c r="H7" i="3" s="1"/>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88" i="3"/>
  <c r="F89" i="3"/>
  <c r="F90" i="3"/>
  <c r="F91" i="3"/>
  <c r="F92" i="3"/>
  <c r="F93" i="3"/>
  <c r="F94" i="3"/>
  <c r="F95" i="3"/>
  <c r="F96" i="3"/>
  <c r="F97" i="3"/>
  <c r="F98" i="3"/>
  <c r="F99" i="3"/>
  <c r="F100" i="3"/>
  <c r="F101" i="3"/>
  <c r="F102" i="3"/>
  <c r="F103" i="3"/>
  <c r="F104" i="3"/>
  <c r="F105" i="3"/>
  <c r="F106" i="3"/>
  <c r="F107" i="3"/>
  <c r="F108" i="3"/>
  <c r="F109" i="3"/>
  <c r="F110" i="3"/>
  <c r="D48" i="1"/>
  <c r="G21" i="8"/>
  <c r="I21" i="8" s="1"/>
  <c r="G22" i="8"/>
  <c r="I22" i="8" s="1"/>
  <c r="G23" i="8"/>
  <c r="I23" i="8" s="1"/>
  <c r="G24" i="8"/>
  <c r="I24" i="8" s="1"/>
  <c r="G7" i="8"/>
  <c r="I7" i="8" s="1"/>
  <c r="G8" i="8"/>
  <c r="I8" i="8" s="1"/>
  <c r="G9" i="8"/>
  <c r="I9" i="8" s="1"/>
  <c r="G25" i="8"/>
  <c r="I25" i="8" s="1"/>
  <c r="G26" i="8"/>
  <c r="I26" i="8" s="1"/>
  <c r="G27" i="8"/>
  <c r="I27" i="8" s="1"/>
  <c r="F44" i="4"/>
  <c r="F45" i="4"/>
  <c r="F46" i="4"/>
  <c r="F47" i="4"/>
  <c r="F48" i="4"/>
  <c r="F49" i="4"/>
  <c r="F13" i="4"/>
  <c r="F42" i="4"/>
  <c r="F43" i="4"/>
  <c r="F50" i="4"/>
  <c r="F109" i="13"/>
  <c r="H109" i="13" s="1"/>
  <c r="F108" i="13"/>
  <c r="H108" i="13" s="1"/>
  <c r="F107" i="13"/>
  <c r="H107" i="13" s="1"/>
  <c r="F106" i="13"/>
  <c r="H106" i="13" s="1"/>
  <c r="F87" i="13"/>
  <c r="H87" i="13" s="1"/>
  <c r="F82" i="13"/>
  <c r="H82" i="13" s="1"/>
  <c r="F81" i="13"/>
  <c r="H81" i="13" s="1"/>
  <c r="F80" i="13"/>
  <c r="H80" i="13" s="1"/>
  <c r="F60" i="13"/>
  <c r="F55" i="13"/>
  <c r="H55" i="13" s="1"/>
  <c r="F54" i="13"/>
  <c r="H54" i="13" s="1"/>
  <c r="F53" i="13"/>
  <c r="H53" i="13" s="1"/>
  <c r="F52" i="13"/>
  <c r="H52" i="13" s="1"/>
  <c r="F33" i="13"/>
  <c r="F28" i="13"/>
  <c r="H28" i="13" s="1"/>
  <c r="F27" i="13"/>
  <c r="H27" i="13" s="1"/>
  <c r="F26" i="13"/>
  <c r="H26" i="13" s="1"/>
  <c r="F6" i="13"/>
  <c r="N44" i="9"/>
  <c r="P44" i="9" s="1"/>
  <c r="N45" i="9"/>
  <c r="P45" i="9" s="1"/>
  <c r="N46" i="9"/>
  <c r="P46" i="9" s="1"/>
  <c r="N47" i="9"/>
  <c r="P47" i="9" s="1"/>
  <c r="N32" i="9"/>
  <c r="F10" i="4"/>
  <c r="H10" i="4" s="1"/>
  <c r="F11" i="4"/>
  <c r="F51" i="4"/>
  <c r="F54" i="4"/>
  <c r="F55" i="4"/>
  <c r="E40" i="1" l="1"/>
  <c r="P8" i="9"/>
  <c r="N49" i="9"/>
  <c r="P32" i="9"/>
  <c r="E41" i="1"/>
  <c r="P7" i="9"/>
  <c r="H6" i="13"/>
  <c r="E28" i="1"/>
  <c r="H33" i="13"/>
  <c r="E29" i="1"/>
  <c r="H60" i="13"/>
  <c r="E30" i="1"/>
  <c r="I15" i="10"/>
  <c r="E24" i="1"/>
  <c r="C24" i="1" s="1"/>
  <c r="F112" i="3"/>
  <c r="H6" i="3"/>
  <c r="H112" i="3" s="1"/>
  <c r="H111" i="13" s="1"/>
  <c r="E31" i="1"/>
  <c r="G7" i="11"/>
  <c r="F40" i="6"/>
  <c r="H40" i="6" s="1"/>
  <c r="F41" i="6"/>
  <c r="H41" i="6" s="1"/>
  <c r="F42" i="6"/>
  <c r="H42" i="6" s="1"/>
  <c r="F43" i="6"/>
  <c r="H43" i="6" s="1"/>
  <c r="F34" i="6"/>
  <c r="F26" i="6"/>
  <c r="H26" i="6" s="1"/>
  <c r="F27" i="6"/>
  <c r="H27" i="6" s="1"/>
  <c r="F28" i="6"/>
  <c r="H28" i="6" s="1"/>
  <c r="F29" i="6"/>
  <c r="H29" i="6" s="1"/>
  <c r="F20" i="6"/>
  <c r="F12" i="6"/>
  <c r="H12" i="6" s="1"/>
  <c r="F13" i="6"/>
  <c r="H13" i="6" s="1"/>
  <c r="F14" i="6"/>
  <c r="H14" i="6" s="1"/>
  <c r="F15" i="6"/>
  <c r="H15" i="6" s="1"/>
  <c r="F6" i="6"/>
  <c r="G33" i="8"/>
  <c r="E38" i="1" s="1"/>
  <c r="G28" i="8"/>
  <c r="I28" i="8" s="1"/>
  <c r="G29" i="8"/>
  <c r="I29" i="8" s="1"/>
  <c r="G30" i="8"/>
  <c r="I30" i="8" s="1"/>
  <c r="G31" i="8"/>
  <c r="I31" i="8" s="1"/>
  <c r="F54" i="5"/>
  <c r="H54" i="5" s="1"/>
  <c r="F55" i="5"/>
  <c r="H55" i="5" s="1"/>
  <c r="F56" i="5"/>
  <c r="H56" i="5" s="1"/>
  <c r="F57" i="5"/>
  <c r="H57" i="5" s="1"/>
  <c r="F37" i="5"/>
  <c r="F29" i="5"/>
  <c r="H29" i="5" s="1"/>
  <c r="F30" i="5"/>
  <c r="H30" i="5" s="1"/>
  <c r="F31" i="5"/>
  <c r="H31" i="5" s="1"/>
  <c r="F32" i="5"/>
  <c r="H32" i="5" s="1"/>
  <c r="F57" i="4"/>
  <c r="F8" i="4"/>
  <c r="F9" i="4"/>
  <c r="H9" i="4" s="1"/>
  <c r="F56" i="4"/>
  <c r="F58" i="4"/>
  <c r="G6" i="12"/>
  <c r="G15" i="12" s="1"/>
  <c r="E49" i="1" s="1"/>
  <c r="P49" i="9" l="1"/>
  <c r="H6" i="12"/>
  <c r="H15" i="12" s="1"/>
  <c r="C49" i="1"/>
  <c r="E48" i="1"/>
  <c r="C48" i="1" s="1"/>
  <c r="H7" i="11"/>
  <c r="H8" i="4"/>
  <c r="H60" i="4" s="1"/>
  <c r="F60" i="4"/>
  <c r="E18" i="1" s="1"/>
  <c r="H34" i="6"/>
  <c r="E46" i="1"/>
  <c r="H6" i="6"/>
  <c r="E44" i="1"/>
  <c r="F45" i="6"/>
  <c r="E45" i="1"/>
  <c r="H20" i="6"/>
  <c r="H37" i="5"/>
  <c r="E35" i="1"/>
  <c r="E34" i="1"/>
  <c r="F59" i="5"/>
  <c r="H59" i="5"/>
  <c r="F111" i="13"/>
  <c r="E27" i="1"/>
  <c r="C27" i="1" s="1"/>
  <c r="I33" i="8"/>
  <c r="E36" i="1" l="1"/>
  <c r="C18" i="1"/>
  <c r="E32" i="1"/>
  <c r="E47" i="1"/>
  <c r="H45" i="6"/>
  <c r="C46" i="1" l="1"/>
  <c r="G11" i="10"/>
  <c r="C35" i="1"/>
  <c r="E20" i="1" l="1"/>
  <c r="C20" i="1" s="1"/>
  <c r="I11" i="10"/>
  <c r="C34" i="1"/>
  <c r="C36" i="1" s="1"/>
  <c r="C45" i="1"/>
  <c r="C41" i="1"/>
  <c r="D42" i="1"/>
  <c r="D50" i="1" s="1"/>
  <c r="E42" i="1"/>
  <c r="C38" i="1"/>
  <c r="G13" i="10"/>
  <c r="G14" i="10"/>
  <c r="C37" i="1"/>
  <c r="I14" i="10" l="1"/>
  <c r="E23" i="1"/>
  <c r="C23" i="1" s="1"/>
  <c r="I13" i="10"/>
  <c r="E22" i="1"/>
  <c r="C22" i="1" s="1"/>
  <c r="C40" i="1"/>
  <c r="C42" i="1" s="1"/>
  <c r="C44" i="1"/>
  <c r="C47" i="1" s="1"/>
  <c r="G6" i="2" l="1"/>
  <c r="J6" i="2" l="1"/>
  <c r="D17" i="1"/>
  <c r="C28" i="1"/>
  <c r="C29" i="1"/>
  <c r="C31" i="1" l="1"/>
  <c r="C30" i="1"/>
  <c r="C32" i="1" s="1"/>
  <c r="G12" i="10" l="1"/>
  <c r="I12" i="10" l="1"/>
  <c r="I26" i="10" s="1"/>
  <c r="E21" i="1"/>
  <c r="E25" i="1" s="1"/>
  <c r="G26" i="10"/>
  <c r="C21" i="1" l="1"/>
  <c r="E50" i="1"/>
  <c r="D8" i="1" s="1"/>
  <c r="C25" i="1"/>
  <c r="C50" i="1" s="1"/>
  <c r="B37" i="7" s="1"/>
  <c r="B33" i="8" l="1"/>
  <c r="B59" i="5"/>
</calcChain>
</file>

<file path=xl/sharedStrings.xml><?xml version="1.0" encoding="utf-8"?>
<sst xmlns="http://schemas.openxmlformats.org/spreadsheetml/2006/main" count="312" uniqueCount="163">
  <si>
    <t>Business Contact:</t>
  </si>
  <si>
    <t>Address:</t>
  </si>
  <si>
    <t>FEIN #:</t>
  </si>
  <si>
    <t xml:space="preserve">Phone: </t>
  </si>
  <si>
    <t>Name Of Participant:</t>
  </si>
  <si>
    <t>Project Title:</t>
  </si>
  <si>
    <t>Project #:</t>
  </si>
  <si>
    <t>Proposal Amount:</t>
  </si>
  <si>
    <t>Cost Summary Form</t>
  </si>
  <si>
    <t>Cost Summary</t>
  </si>
  <si>
    <t>Funding Requirement</t>
  </si>
  <si>
    <t>Cost Sharing</t>
  </si>
  <si>
    <t>Total Cost</t>
  </si>
  <si>
    <t>Exhibit Ref</t>
  </si>
  <si>
    <t>CASH Into Project</t>
  </si>
  <si>
    <t>Direct Material</t>
  </si>
  <si>
    <t>a. Purchased Parts</t>
  </si>
  <si>
    <t>b. Subcontracted Items</t>
  </si>
  <si>
    <t>c. Raw Material</t>
  </si>
  <si>
    <t>d. Interdivisional Transfers</t>
  </si>
  <si>
    <t>Equipment</t>
  </si>
  <si>
    <t>a. Purchased</t>
  </si>
  <si>
    <t>b. Rented</t>
  </si>
  <si>
    <t>Other Direct Costs</t>
  </si>
  <si>
    <t>Direct Labor</t>
  </si>
  <si>
    <t>Consultants</t>
  </si>
  <si>
    <t>Subcontractors</t>
  </si>
  <si>
    <t>a. Domestic</t>
  </si>
  <si>
    <t>b. Foreign</t>
  </si>
  <si>
    <t>Project Related Travel</t>
  </si>
  <si>
    <t>Indirect Costs</t>
  </si>
  <si>
    <t>a. Fringe Benefits</t>
  </si>
  <si>
    <t>b. Material Overhead</t>
  </si>
  <si>
    <t>c. Labor Overhead</t>
  </si>
  <si>
    <t>d. General/Administrative</t>
  </si>
  <si>
    <t>CAS 414 (Cost Of Money)</t>
  </si>
  <si>
    <t>Royalties/License Fees</t>
  </si>
  <si>
    <t>TOTAL DIRECT MATERIAL</t>
  </si>
  <si>
    <t>TOTAL EQUIPMENT</t>
  </si>
  <si>
    <t>TOTAL TRAVEL</t>
  </si>
  <si>
    <t>TOTAL OTHER DIRECT COSTS</t>
  </si>
  <si>
    <t>TOTAL INDIRECT COSTS</t>
  </si>
  <si>
    <t>FINAL TOTAL ESTIMATED COST</t>
  </si>
  <si>
    <t>Typed Name &amp; Title:</t>
  </si>
  <si>
    <t>Signature:</t>
  </si>
  <si>
    <t>Date:</t>
  </si>
  <si>
    <t>Description Of Material</t>
  </si>
  <si>
    <t>Vendor</t>
  </si>
  <si>
    <t>Basis Of Estimate</t>
  </si>
  <si>
    <t>Cost Per Unit</t>
  </si>
  <si>
    <t># Of Units</t>
  </si>
  <si>
    <t>Total</t>
  </si>
  <si>
    <t>Cost Share Cost</t>
  </si>
  <si>
    <t>Cost Share%</t>
  </si>
  <si>
    <t>Federal Cost</t>
  </si>
  <si>
    <t>b) Subcontracted Items</t>
  </si>
  <si>
    <t>a) Purchased Parts</t>
  </si>
  <si>
    <t>c) Raw Material</t>
  </si>
  <si>
    <t>d) Interdivisional Transfers</t>
  </si>
  <si>
    <t>e) Other {Please Specify}</t>
  </si>
  <si>
    <t>Cash Contribution</t>
  </si>
  <si>
    <r>
      <rPr>
        <b/>
        <u/>
        <sz val="11"/>
        <color theme="1"/>
        <rFont val="Calibri"/>
        <family val="2"/>
        <scheme val="minor"/>
      </rPr>
      <t>Instructions</t>
    </r>
    <r>
      <rPr>
        <sz val="11"/>
        <color theme="1"/>
        <rFont val="Calibri"/>
        <family val="2"/>
        <scheme val="minor"/>
      </rPr>
      <t>: If any cash will be contributed towards the project, enter the total estimated amount below. All cash will reflect as cost share and go towards the obligated cost share amount. If no cash will be contributed to the project please leave the amount at $0.00.</t>
    </r>
  </si>
  <si>
    <t>Job Category/Title</t>
  </si>
  <si>
    <t>Est. Hrs</t>
  </si>
  <si>
    <t>Rate/Hr</t>
  </si>
  <si>
    <t>a) Purchased</t>
  </si>
  <si>
    <t>b) Rented</t>
  </si>
  <si>
    <t>Description Of Equipment</t>
  </si>
  <si>
    <t>CASH Into Project Details</t>
  </si>
  <si>
    <t>Direct Labor Details</t>
  </si>
  <si>
    <t>Equipment Details</t>
  </si>
  <si>
    <t>Subcontract(s) greater than $25,000.00 proposed?</t>
  </si>
  <si>
    <t>Vendor/Subcontractor(s)</t>
  </si>
  <si>
    <t>Vendor/Subcontractor Name</t>
  </si>
  <si>
    <t>Consultant(s)</t>
  </si>
  <si>
    <t>Consultant Name</t>
  </si>
  <si>
    <t>Subcontractor(s) Details</t>
  </si>
  <si>
    <t>Consultant(s) Details</t>
  </si>
  <si>
    <t>Travel Details</t>
  </si>
  <si>
    <t>Indirect Costs Details</t>
  </si>
  <si>
    <t>CAS 414 (Cost Of Money) Details</t>
  </si>
  <si>
    <t>a) Domestic Travel</t>
  </si>
  <si>
    <t># Of Trips</t>
  </si>
  <si>
    <t># Of Travelers</t>
  </si>
  <si>
    <t>Days Per Trip</t>
  </si>
  <si>
    <t>Nights Per Trip</t>
  </si>
  <si>
    <t>Basis For Est.</t>
  </si>
  <si>
    <t>b. Special Tooling</t>
  </si>
  <si>
    <t>b) Special Tooling</t>
  </si>
  <si>
    <t>c) Other {Please Specify}</t>
  </si>
  <si>
    <t>Other Direct Costs (ODC) Details</t>
  </si>
  <si>
    <t>Base</t>
  </si>
  <si>
    <t>Indirect Costs Element</t>
  </si>
  <si>
    <t>% Rate</t>
  </si>
  <si>
    <t>Fringe Benefits</t>
  </si>
  <si>
    <t>Material Overhead</t>
  </si>
  <si>
    <t>Labor Overhead</t>
  </si>
  <si>
    <t>1. Indirect costs, by account (pool), for each proposed rate</t>
  </si>
  <si>
    <t xml:space="preserve">CAS 414 (Cost Of Money) </t>
  </si>
  <si>
    <t>Royalties/License Fees Details</t>
  </si>
  <si>
    <t>Cost data provided will be treated as Proprietary to Participant</t>
  </si>
  <si>
    <r>
      <t xml:space="preserve">*By signing you are confirming this proposal reflects the best estimates as of this date, </t>
    </r>
    <r>
      <rPr>
        <b/>
        <i/>
        <sz val="14"/>
        <color theme="1"/>
        <rFont val="Calibri"/>
        <family val="2"/>
        <scheme val="minor"/>
      </rPr>
      <t>excludes</t>
    </r>
    <r>
      <rPr>
        <i/>
        <sz val="14"/>
        <color theme="1"/>
        <rFont val="Calibri"/>
        <family val="2"/>
        <scheme val="minor"/>
      </rPr>
      <t xml:space="preserve"> fixed fees/profit &amp; is in accordance with the instructions to Participants*</t>
    </r>
  </si>
  <si>
    <r>
      <rPr>
        <b/>
        <sz val="12"/>
        <color theme="1"/>
        <rFont val="Symbol"/>
        <family val="1"/>
        <charset val="2"/>
      </rPr>
      <t>·</t>
    </r>
    <r>
      <rPr>
        <b/>
        <sz val="12"/>
        <color theme="1"/>
        <rFont val="Calibri"/>
        <family val="2"/>
      </rPr>
      <t xml:space="preserve"> </t>
    </r>
    <r>
      <rPr>
        <b/>
        <sz val="12"/>
        <color theme="1"/>
        <rFont val="Calibri"/>
        <family val="2"/>
        <scheme val="minor"/>
      </rPr>
      <t>Reflect the total project costs; including cash &amp; cost share/in-kind contributions</t>
    </r>
  </si>
  <si>
    <t>a. Meetings &amp; Conferences</t>
  </si>
  <si>
    <t>All Costs Referenced Below</t>
  </si>
  <si>
    <t xml:space="preserve">*Excluded Cost Category - Unallowable for reimbursement &amp; cost share (in-kind)*  </t>
  </si>
  <si>
    <t>Relinquished Fixed Fee/Profit Details</t>
  </si>
  <si>
    <t>Purpose Of Trip</t>
  </si>
  <si>
    <t>Meal Costs</t>
  </si>
  <si>
    <t>Car Rental Costs</t>
  </si>
  <si>
    <t>Mileage Costs</t>
  </si>
  <si>
    <t>Description/Intended Use</t>
  </si>
  <si>
    <t>2. Distribution base used for each proposed rate, including actual base &amp;/or pool amounts</t>
  </si>
  <si>
    <t>General/Administrative</t>
  </si>
  <si>
    <t>CAS 414 typically only applies to major defense contractors</t>
  </si>
  <si>
    <t>UEI #:</t>
  </si>
  <si>
    <r>
      <rPr>
        <b/>
        <u/>
        <sz val="18"/>
        <rFont val="Calibri"/>
        <family val="2"/>
        <scheme val="minor"/>
      </rPr>
      <t xml:space="preserve"> Instructions:</t>
    </r>
    <r>
      <rPr>
        <sz val="18"/>
        <rFont val="Calibri"/>
        <family val="2"/>
        <scheme val="minor"/>
      </rPr>
      <t xml:space="preserve"> Complete tabs 1- 12 to fill in the Cost Summary Form (values will auto-fill below)</t>
    </r>
  </si>
  <si>
    <t>Direct Material Details: b-e</t>
  </si>
  <si>
    <t>Direct Material Details: a</t>
  </si>
  <si>
    <t>b) Foreign Travel</t>
  </si>
  <si>
    <t xml:space="preserve">Period Of Performance: </t>
  </si>
  <si>
    <t xml:space="preserve">Cost Share </t>
  </si>
  <si>
    <t>Cost Share</t>
  </si>
  <si>
    <t>(# of Months; EX: 18 Months)</t>
  </si>
  <si>
    <t>*Provided for your convenience - any data entered in this area will not be reviewed/utilized by NCMS or included in the CTMA contract*</t>
  </si>
  <si>
    <t>a) Meetings &amp; Conferences</t>
  </si>
  <si>
    <t>IDC Rates: Calculations/Supporting Docs</t>
  </si>
  <si>
    <t>Please add documentation in the space provided below:</t>
  </si>
  <si>
    <t>Rate/Hr                              (Direct Payroll/      Salary Rate)</t>
  </si>
  <si>
    <t>*</t>
  </si>
  <si>
    <r>
      <rPr>
        <b/>
        <sz val="12"/>
        <color theme="1"/>
        <rFont val="Symbol"/>
        <family val="1"/>
        <charset val="2"/>
      </rPr>
      <t>·</t>
    </r>
    <r>
      <rPr>
        <b/>
        <sz val="12"/>
        <color theme="1"/>
        <rFont val="Calibri"/>
        <family val="2"/>
      </rPr>
      <t xml:space="preserve"> </t>
    </r>
    <r>
      <rPr>
        <b/>
        <sz val="12"/>
        <color theme="1"/>
        <rFont val="Calibri"/>
        <family val="2"/>
        <scheme val="minor"/>
      </rPr>
      <t>Excludes fixed fees &amp; profit per the public assistance cooperative agreement</t>
    </r>
    <r>
      <rPr>
        <b/>
        <sz val="12"/>
        <color theme="1"/>
        <rFont val="Calibri"/>
        <family val="1"/>
        <charset val="2"/>
        <scheme val="minor"/>
      </rPr>
      <t xml:space="preserve"> &amp; 2 CFR 1128.325 guidelines </t>
    </r>
  </si>
  <si>
    <t>*Please Note: Indirect rate expenses must be listed below &amp; must be excluded from hourly labor rate calculations*</t>
  </si>
  <si>
    <t>TOTALS</t>
  </si>
  <si>
    <t>Description Of Work To Be Performed</t>
  </si>
  <si>
    <t xml:space="preserve">e. Other </t>
  </si>
  <si>
    <t>e. Other</t>
  </si>
  <si>
    <t>c. Other</t>
  </si>
  <si>
    <t>*Labor Rates: Indirect/F&amp;A costs can not be included in the hourly rate (direct payroll/salary rate)*</t>
  </si>
  <si>
    <t>Other (Must Specify)</t>
  </si>
  <si>
    <t>NCMS USE ONLY</t>
  </si>
  <si>
    <t xml:space="preserve">Airfare Costs </t>
  </si>
  <si>
    <t xml:space="preserve"> Lodging Costs </t>
  </si>
  <si>
    <t xml:space="preserve">Car Rental Costs </t>
  </si>
  <si>
    <t xml:space="preserve">Meal Costs </t>
  </si>
  <si>
    <t xml:space="preserve">Mileage Costs </t>
  </si>
  <si>
    <t>Destination</t>
  </si>
  <si>
    <t>Orgin</t>
  </si>
  <si>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If the organization does not utilize indirect rates, this tab is not applicable. For government approved indirect rates, attach a copy of the government approved rate letter. For all other indirect rates, please provide the following items to justify each rate:</t>
    </r>
  </si>
  <si>
    <r>
      <rPr>
        <b/>
        <u/>
        <sz val="11"/>
        <color theme="1"/>
        <rFont val="Calibri"/>
        <family val="2"/>
        <scheme val="minor"/>
      </rPr>
      <t>Instructions:</t>
    </r>
    <r>
      <rPr>
        <sz val="11"/>
        <color theme="1"/>
        <rFont val="Calibri"/>
        <family val="2"/>
        <scheme val="minor"/>
      </rPr>
      <t xml:space="preserve"> If the organization does not utilize indirect rates, this tab is not applicable. For government approved indirect rates, attach a copy of the government approved rate letter. For all other indirect rates, please provide the following items to justify each rate:</t>
    </r>
  </si>
  <si>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Identify the labor category/specific job title, the </t>
    </r>
    <r>
      <rPr>
        <b/>
        <sz val="11"/>
        <color theme="1"/>
        <rFont val="Calibri"/>
        <family val="2"/>
        <scheme val="minor"/>
      </rPr>
      <t xml:space="preserve">hourly rate </t>
    </r>
    <r>
      <rPr>
        <sz val="11"/>
        <color theme="1"/>
        <rFont val="Calibri"/>
        <family val="2"/>
        <scheme val="minor"/>
      </rPr>
      <t>&amp;  the proposed hours for each proposed personnel. If cost share is being provided, please enter the cost share amount to reflect (enter amount as a whole number, no formulas).</t>
    </r>
  </si>
  <si>
    <t>If cost share is being provided, please enter the cost share amount to reflect (enter amount as a whole number, no formulas).</t>
  </si>
  <si>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For each piece of proposed material, fill in the description, vendor, basis of estimate, cost per unit &amp; number of units below. If cost share is being provided, please enter the cost share amount to reflect (enter amount as a whole number, no formulas). An attached copy of the basis of cost documentation (vendor quote/catalog pricing data/past purchase orders/etc) that indicates the item(s) being purchased, quantity, &amp; cost per unit is required for each entry. If the data back-up is historical pricing, please submit documentation to validate the cost.</t>
    </r>
  </si>
  <si>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Fill in the description, vendor, basis of estimate, cost per unit &amp; number of units for each piece of proposed equipment. An attached copy of the basis of cost documentation (vendor quote/catalog pricing data/past purchase orders/etc) that indicates the item(s) being purchased, quantity, &amp; cost per unit is required for each entry. If the data back-up is historical pricing, please submit documentation to validate the cost. If cost share is being provided, please enter the cost share amount to reflect (enter amount as a whole number, no formulas).</t>
    </r>
  </si>
  <si>
    <r>
      <rPr>
        <b/>
        <u/>
        <sz val="11"/>
        <color theme="1"/>
        <rFont val="Calibri"/>
        <family val="2"/>
        <scheme val="minor"/>
      </rPr>
      <t>Instructions</t>
    </r>
    <r>
      <rPr>
        <b/>
        <sz val="11"/>
        <color theme="1"/>
        <rFont val="Calibri"/>
        <family val="2"/>
        <scheme val="minor"/>
      </rPr>
      <t xml:space="preserve">: </t>
    </r>
    <r>
      <rPr>
        <sz val="11"/>
        <color theme="1"/>
        <rFont val="Calibri"/>
        <family val="2"/>
        <scheme val="minor"/>
      </rPr>
      <t xml:space="preserve">Fill in the table below summarizing the vendor/subcontractor(s) cost per year. The participant must confirm that they have reviewed the proposed costs and determined they are fair and reasonable. Separate documentation consisting of a copy of the vendor/subcontractor(s) agreement/PO &amp; a completed Government Flow Down form is required if amount is $25,000.00 or greater. The agreement should be as detailed as possible, but at the minimum should include the following: labor categories &amp; hours specified, list of material/equipment, direct costs, travel detail, lower tier vendor/subcontractor(s) identified, indirect costs &amp; fees. Requests for a copy of the Government Flow Down form can be e-mailed to </t>
    </r>
    <r>
      <rPr>
        <u/>
        <sz val="11"/>
        <color theme="4"/>
        <rFont val="Calibri"/>
        <family val="2"/>
        <scheme val="minor"/>
      </rPr>
      <t>contract@ncms.org</t>
    </r>
    <r>
      <rPr>
        <sz val="11"/>
        <color theme="1"/>
        <rFont val="Calibri"/>
        <family val="2"/>
        <scheme val="minor"/>
      </rPr>
      <t>. All requested separate attachments referenced here must be provided. If cost share is being provided, please enter the cost share amount to reflect (enter amount as a whole number, no formulas).</t>
    </r>
  </si>
  <si>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Fill in the table below summarizing the consultant(s) cost. The participant must confirm that they have reviewed the proposed costs and determined they are fair and reasonable. If cost share is being provided, please enter the cost share amount to reflect (enter amount as a whole number, no formulas).</t>
    </r>
  </si>
  <si>
    <r>
      <rPr>
        <b/>
        <u/>
        <sz val="14"/>
        <color theme="1"/>
        <rFont val="Calibri"/>
        <family val="2"/>
        <scheme val="minor"/>
      </rPr>
      <t>Instructions</t>
    </r>
    <r>
      <rPr>
        <b/>
        <sz val="14"/>
        <color theme="1"/>
        <rFont val="Calibri"/>
        <family val="2"/>
        <scheme val="minor"/>
      </rPr>
      <t>:</t>
    </r>
    <r>
      <rPr>
        <sz val="14"/>
        <color theme="1"/>
        <rFont val="Calibri"/>
        <family val="2"/>
        <scheme val="minor"/>
      </rPr>
      <t xml:space="preserve"> The participant must explain the nature of any proposed travel costs.If cost share is being provided, please enter the cost share amount to reflect (enter amount as a whole number, no formulas). Please fill in the total estimated costs in each cost category below (Airfare/Lodging/Meal/Car Rental/Mileage).</t>
    </r>
  </si>
  <si>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Other direct costs need to be justified by the following: item description/description of intended use, vendor, cost per unit &amp; quantity. Additionally, a copy of the basis of cost documentation (vendor quote, catalog pricing data, past purchase orders, etc) must also be provided. If cost share is being provided, please enter the cost share amount to reflect (enter amount as a whole number, no formulas).</t>
    </r>
  </si>
  <si>
    <r>
      <rPr>
        <b/>
        <u/>
        <sz val="11"/>
        <color theme="1"/>
        <rFont val="Calibri"/>
        <family val="2"/>
        <scheme val="minor"/>
      </rPr>
      <t>Instructions</t>
    </r>
    <r>
      <rPr>
        <b/>
        <sz val="11"/>
        <color theme="1"/>
        <rFont val="Calibri"/>
        <family val="2"/>
        <scheme val="minor"/>
      </rPr>
      <t>:</t>
    </r>
    <r>
      <rPr>
        <sz val="11"/>
        <color theme="1"/>
        <rFont val="Calibri"/>
        <family val="2"/>
        <scheme val="minor"/>
      </rPr>
      <t xml:space="preserve"> If the participant has a government recommendation or agreement document to support this cost element, the documentation must be provided. If cost share is being provided, please enter the cost share amount to reflect (enter amount as a whole number, no formulas).</t>
    </r>
  </si>
  <si>
    <r>
      <rPr>
        <b/>
        <u/>
        <sz val="11"/>
        <color theme="1"/>
        <rFont val="Calibri"/>
        <family val="2"/>
        <scheme val="minor"/>
      </rPr>
      <t>Instructions</t>
    </r>
    <r>
      <rPr>
        <b/>
        <sz val="11"/>
        <color theme="1"/>
        <rFont val="Calibri"/>
        <family val="2"/>
        <scheme val="minor"/>
      </rPr>
      <t xml:space="preserve">: </t>
    </r>
    <r>
      <rPr>
        <sz val="11"/>
        <color theme="1"/>
        <rFont val="Calibri"/>
        <family val="2"/>
        <scheme val="minor"/>
      </rPr>
      <t xml:space="preserve">If a royalty/license fee is being paid and is necessary/allocated to this project, detail of the royalty/license fee cost and basis for allocation is required. If the participant's own technology/intellectual property is being valued &amp; proposed as cost sharing/in-kind, provide the complete detail on the valuation methodology. All proprietary/intellectual property costs &amp; its valuation methodology will be scrutinized &amp; approved prior to the inclusion as cost share in the final project/contract price. Any necessary attachments must be provided.  If cost share is being provided, please update the cost share to reflect (enter amount as a whole number, no formulas). </t>
    </r>
  </si>
  <si>
    <t>Royalties Detail</t>
  </si>
  <si>
    <t>License Fees Detail</t>
  </si>
  <si>
    <t>Name/Description</t>
  </si>
  <si>
    <t>Last Updated: 06.26.2025 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</si>
</sst>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000"/>
    <numFmt numFmtId="165" formatCode="0.00_);[Red]\(0.00\)"/>
    <numFmt numFmtId="166" formatCode="0_);[Red]\(0\)"/>
    <numFmt numFmtId="167" formatCode="0.0000%"/>
  </numFmts>
  <fonts count="44">
    <font>
      <sz val="11"/>
      <color theme="1"/>
      <name val="Calibri"/>
      <family val="2"/>
      <scheme val="minor"/>
    </font>
    <font>
      <b/>
      <sz val="11"/>
      <color theme="0"/>
      <name val="Calibri"/>
      <family val="2"/>
      <scheme val="minor"/>
    </font>
    <font>
      <sz val="12"/>
      <color theme="1"/>
      <name val="Calibri"/>
      <family val="2"/>
      <scheme val="minor"/>
    </font>
    <font>
      <b/>
      <sz val="12"/>
      <color theme="1"/>
      <name val="Calibri"/>
      <family val="2"/>
      <scheme val="minor"/>
    </font>
    <font>
      <b/>
      <sz val="24"/>
      <color theme="3"/>
      <name val="Calibri"/>
      <family val="2"/>
      <scheme val="minor"/>
    </font>
    <font>
      <i/>
      <sz val="12"/>
      <color theme="1"/>
      <name val="Calibri"/>
      <family val="2"/>
      <scheme val="minor"/>
    </font>
    <font>
      <b/>
      <sz val="14"/>
      <color theme="0"/>
      <name val="Calibri"/>
      <family val="2"/>
      <scheme val="minor"/>
    </font>
    <font>
      <sz val="12"/>
      <color theme="0"/>
      <name val="Calibri"/>
      <family val="2"/>
      <scheme val="minor"/>
    </font>
    <font>
      <b/>
      <sz val="12"/>
      <color theme="0"/>
      <name val="Calibri"/>
      <family val="2"/>
      <scheme val="minor"/>
    </font>
    <font>
      <sz val="13"/>
      <color theme="1"/>
      <name val="Calibri"/>
      <family val="2"/>
      <scheme val="minor"/>
    </font>
    <font>
      <b/>
      <i/>
      <sz val="13"/>
      <color theme="1"/>
      <name val="Calibri"/>
      <family val="2"/>
      <scheme val="minor"/>
    </font>
    <font>
      <i/>
      <sz val="13"/>
      <color theme="1"/>
      <name val="Calibri"/>
      <family val="2"/>
      <scheme val="minor"/>
    </font>
    <font>
      <b/>
      <u/>
      <sz val="11"/>
      <color theme="1"/>
      <name val="Calibri"/>
      <family val="2"/>
      <scheme val="minor"/>
    </font>
    <font>
      <b/>
      <i/>
      <sz val="14"/>
      <color theme="0"/>
      <name val="Calibri"/>
      <family val="2"/>
      <scheme val="minor"/>
    </font>
    <font>
      <sz val="11"/>
      <color theme="1"/>
      <name val="Calibri"/>
      <family val="2"/>
      <scheme val="minor"/>
    </font>
    <font>
      <b/>
      <sz val="11"/>
      <color theme="1"/>
      <name val="Calibri"/>
      <family val="2"/>
      <scheme val="minor"/>
    </font>
    <font>
      <sz val="14"/>
      <color theme="0"/>
      <name val="Calibri"/>
      <family val="2"/>
      <scheme val="minor"/>
    </font>
    <font>
      <u/>
      <sz val="11"/>
      <color theme="4"/>
      <name val="Calibri"/>
      <family val="2"/>
      <scheme val="minor"/>
    </font>
    <font>
      <i/>
      <sz val="11"/>
      <color theme="1"/>
      <name val="Calibri"/>
      <family val="2"/>
      <scheme val="minor"/>
    </font>
    <font>
      <sz val="12"/>
      <name val="Calibri"/>
      <family val="2"/>
      <scheme val="minor"/>
    </font>
    <font>
      <sz val="12"/>
      <color theme="2" tint="-0.499984740745262"/>
      <name val="Calibri"/>
      <family val="2"/>
      <scheme val="minor"/>
    </font>
    <font>
      <i/>
      <sz val="13"/>
      <color rgb="FFC00000"/>
      <name val="Calibri"/>
      <family val="2"/>
      <scheme val="minor"/>
    </font>
    <font>
      <i/>
      <sz val="14"/>
      <color theme="1"/>
      <name val="Calibri"/>
      <family val="2"/>
      <scheme val="minor"/>
    </font>
    <font>
      <b/>
      <i/>
      <sz val="14"/>
      <color theme="1"/>
      <name val="Calibri"/>
      <family val="2"/>
      <scheme val="minor"/>
    </font>
    <font>
      <b/>
      <sz val="12"/>
      <color theme="1"/>
      <name val="Symbol"/>
      <family val="1"/>
      <charset val="2"/>
    </font>
    <font>
      <b/>
      <sz val="12"/>
      <color theme="1"/>
      <name val="Calibri"/>
      <family val="2"/>
    </font>
    <font>
      <b/>
      <sz val="12"/>
      <color theme="1"/>
      <name val="Calibri"/>
      <family val="1"/>
      <charset val="2"/>
      <scheme val="minor"/>
    </font>
    <font>
      <b/>
      <sz val="14"/>
      <color theme="1"/>
      <name val="Calibri"/>
      <family val="2"/>
      <scheme val="minor"/>
    </font>
    <font>
      <b/>
      <i/>
      <sz val="13"/>
      <color rgb="FFC00000"/>
      <name val="Calibri"/>
      <family val="2"/>
      <scheme val="minor"/>
    </font>
    <font>
      <b/>
      <sz val="11"/>
      <name val="Calibri"/>
      <family val="2"/>
      <scheme val="minor"/>
    </font>
    <font>
      <sz val="11"/>
      <name val="Calibri"/>
      <family val="2"/>
      <scheme val="minor"/>
    </font>
    <font>
      <b/>
      <sz val="18"/>
      <name val="Calibri"/>
      <family val="2"/>
      <scheme val="minor"/>
    </font>
    <font>
      <b/>
      <u/>
      <sz val="18"/>
      <name val="Calibri"/>
      <family val="2"/>
      <scheme val="minor"/>
    </font>
    <font>
      <sz val="18"/>
      <name val="Calibri"/>
      <family val="2"/>
      <scheme val="minor"/>
    </font>
    <font>
      <sz val="12"/>
      <color rgb="FF000000"/>
      <name val="Calibri"/>
      <family val="2"/>
    </font>
    <font>
      <b/>
      <sz val="9"/>
      <color theme="0"/>
      <name val="Calibri"/>
      <family val="2"/>
      <scheme val="minor"/>
    </font>
    <font>
      <b/>
      <sz val="12"/>
      <name val="Calibri"/>
      <family val="2"/>
      <scheme val="minor"/>
    </font>
    <font>
      <b/>
      <sz val="11"/>
      <color theme="0" tint="-0.14999847407452621"/>
      <name val="Calibri"/>
      <family val="2"/>
      <scheme val="minor"/>
    </font>
    <font>
      <b/>
      <i/>
      <sz val="12"/>
      <color theme="0"/>
      <name val="Calibri"/>
      <family val="2"/>
      <scheme val="minor"/>
    </font>
    <font>
      <b/>
      <i/>
      <sz val="11"/>
      <color theme="0"/>
      <name val="Calibri"/>
      <family val="2"/>
      <scheme val="minor"/>
    </font>
    <font>
      <b/>
      <i/>
      <sz val="11"/>
      <color rgb="FF44546A"/>
      <name val="Calibri"/>
      <family val="2"/>
      <scheme val="minor"/>
    </font>
    <font>
      <sz val="12"/>
      <color rgb="FF44546A"/>
      <name val="Calibri"/>
      <family val="2"/>
      <scheme val="minor"/>
    </font>
    <font>
      <sz val="14"/>
      <color theme="1"/>
      <name val="Calibri"/>
      <family val="2"/>
      <scheme val="minor"/>
    </font>
    <font>
      <b/>
      <u/>
      <sz val="14"/>
      <color theme="1"/>
      <name val="Calibri"/>
      <family val="2"/>
      <scheme val="minor"/>
    </font>
  </fonts>
  <fills count="18">
    <fill>
      <patternFill patternType="none"/>
    </fill>
    <fill>
      <patternFill patternType="gray125"/>
    </fill>
    <fill>
      <patternFill patternType="solid">
        <fgColor theme="3"/>
        <bgColor indexed="64"/>
      </patternFill>
    </fill>
    <fill>
      <patternFill patternType="solid">
        <fgColor theme="3" tint="0.59999389629810485"/>
        <bgColor indexed="64"/>
      </patternFill>
    </fill>
    <fill>
      <patternFill patternType="lightTrellis"/>
    </fill>
    <fill>
      <patternFill patternType="solid">
        <fgColor theme="3" tint="0.79998168889431442"/>
        <bgColor indexed="64"/>
      </patternFill>
    </fill>
    <fill>
      <patternFill patternType="solid">
        <fgColor rgb="FFFFF8E5"/>
        <bgColor indexed="64"/>
      </patternFill>
    </fill>
    <fill>
      <patternFill patternType="solid">
        <fgColor theme="0"/>
        <bgColor indexed="64"/>
      </patternFill>
    </fill>
    <fill>
      <patternFill patternType="solid">
        <fgColor indexed="65"/>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2"/>
        <bgColor indexed="64"/>
      </patternFill>
    </fill>
    <fill>
      <patternFill patternType="solid">
        <fgColor theme="1" tint="0.249977111117893"/>
        <bgColor indexed="64"/>
      </patternFill>
    </fill>
    <fill>
      <patternFill patternType="solid">
        <fgColor rgb="FFFFFFCC"/>
        <bgColor indexed="64"/>
      </patternFill>
    </fill>
    <fill>
      <patternFill patternType="solid">
        <fgColor rgb="FFF3F3FF"/>
        <bgColor indexed="64"/>
      </patternFill>
    </fill>
    <fill>
      <patternFill patternType="solid">
        <fgColor rgb="FFFFCCCC"/>
        <bgColor indexed="64"/>
      </patternFill>
    </fill>
    <fill>
      <patternFill patternType="solid">
        <fgColor rgb="FF44546A"/>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style="medium">
        <color indexed="64"/>
      </top>
      <bottom style="thin">
        <color indexed="64"/>
      </bottom>
      <diagonal/>
    </border>
    <border>
      <left style="thin">
        <color indexed="64"/>
      </left>
      <right style="thick">
        <color rgb="FFC00000"/>
      </right>
      <top style="medium">
        <color indexed="64"/>
      </top>
      <bottom style="thin">
        <color indexed="64"/>
      </bottom>
      <diagonal/>
    </border>
    <border>
      <left style="thick">
        <color rgb="FFC00000"/>
      </left>
      <right/>
      <top style="thin">
        <color indexed="64"/>
      </top>
      <bottom style="thin">
        <color indexed="64"/>
      </bottom>
      <diagonal/>
    </border>
    <border>
      <left style="thin">
        <color indexed="64"/>
      </left>
      <right style="thick">
        <color rgb="FFC00000"/>
      </right>
      <top style="thin">
        <color indexed="64"/>
      </top>
      <bottom style="thin">
        <color indexed="64"/>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ck">
        <color rgb="FFC00000"/>
      </left>
      <right/>
      <top style="thin">
        <color indexed="64"/>
      </top>
      <bottom style="medium">
        <color indexed="64"/>
      </bottom>
      <diagonal/>
    </border>
    <border>
      <left style="thin">
        <color indexed="64"/>
      </left>
      <right style="thick">
        <color rgb="FFC00000"/>
      </right>
      <top style="thin">
        <color indexed="64"/>
      </top>
      <bottom style="medium">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4" fillId="0" borderId="0" applyFont="0" applyFill="0" applyBorder="0" applyAlignment="0" applyProtection="0"/>
    <xf numFmtId="9" fontId="14" fillId="0" borderId="0" applyFont="0" applyFill="0" applyBorder="0" applyAlignment="0" applyProtection="0"/>
  </cellStyleXfs>
  <cellXfs count="359">
    <xf numFmtId="0" fontId="0" fillId="0" borderId="0" xfId="0"/>
    <xf numFmtId="0" fontId="2" fillId="0" borderId="0" xfId="0" applyFont="1"/>
    <xf numFmtId="0" fontId="1" fillId="2" borderId="3" xfId="0" applyFont="1" applyFill="1" applyBorder="1"/>
    <xf numFmtId="0" fontId="1" fillId="2" borderId="5" xfId="0" applyFont="1" applyFill="1" applyBorder="1"/>
    <xf numFmtId="0" fontId="1" fillId="2" borderId="7" xfId="0" applyFont="1" applyFill="1" applyBorder="1"/>
    <xf numFmtId="0" fontId="1" fillId="2" borderId="0" xfId="0" applyFont="1" applyFill="1" applyBorder="1"/>
    <xf numFmtId="0" fontId="1" fillId="2" borderId="9" xfId="0" applyFont="1" applyFill="1" applyBorder="1"/>
    <xf numFmtId="0" fontId="6" fillId="2" borderId="3" xfId="0" applyFont="1" applyFill="1" applyBorder="1"/>
    <xf numFmtId="0" fontId="2" fillId="2" borderId="5" xfId="0" applyFont="1" applyFill="1" applyBorder="1"/>
    <xf numFmtId="0" fontId="2" fillId="2" borderId="17" xfId="0" applyFont="1" applyFill="1" applyBorder="1"/>
    <xf numFmtId="0" fontId="2" fillId="0" borderId="10" xfId="0" applyFont="1" applyBorder="1" applyAlignment="1">
      <alignment horizontal="center" wrapText="1"/>
    </xf>
    <xf numFmtId="0" fontId="2" fillId="0" borderId="25" xfId="0" applyFont="1" applyBorder="1" applyAlignment="1">
      <alignment horizontal="left"/>
    </xf>
    <xf numFmtId="0" fontId="3" fillId="0" borderId="32" xfId="0" applyFont="1" applyBorder="1" applyAlignment="1">
      <alignment horizontal="center"/>
    </xf>
    <xf numFmtId="0" fontId="3" fillId="0" borderId="16" xfId="0" applyFont="1" applyFill="1" applyBorder="1"/>
    <xf numFmtId="0" fontId="3" fillId="0" borderId="9" xfId="0" applyFont="1" applyFill="1" applyBorder="1" applyAlignment="1">
      <alignment horizontal="center"/>
    </xf>
    <xf numFmtId="0" fontId="3" fillId="0" borderId="24" xfId="0" applyFont="1" applyFill="1" applyBorder="1" applyAlignment="1">
      <alignment horizontal="center"/>
    </xf>
    <xf numFmtId="0" fontId="3" fillId="0" borderId="14" xfId="0" applyFont="1" applyFill="1" applyBorder="1"/>
    <xf numFmtId="0" fontId="3" fillId="0" borderId="32" xfId="0" applyFont="1" applyFill="1" applyBorder="1" applyAlignment="1">
      <alignment horizontal="center"/>
    </xf>
    <xf numFmtId="0" fontId="2" fillId="0" borderId="25" xfId="0" applyFont="1" applyFill="1" applyBorder="1"/>
    <xf numFmtId="0" fontId="2" fillId="0" borderId="25" xfId="0" applyFont="1" applyFill="1" applyBorder="1" applyAlignment="1">
      <alignment horizontal="left"/>
    </xf>
    <xf numFmtId="0" fontId="3" fillId="0" borderId="5" xfId="0" applyFont="1" applyFill="1" applyBorder="1"/>
    <xf numFmtId="0" fontId="3" fillId="0" borderId="28" xfId="0" applyFont="1" applyFill="1" applyBorder="1" applyAlignment="1">
      <alignment horizontal="center"/>
    </xf>
    <xf numFmtId="0" fontId="2" fillId="0" borderId="33" xfId="0" applyFont="1" applyFill="1" applyBorder="1"/>
    <xf numFmtId="0" fontId="2" fillId="0" borderId="12" xfId="0" applyFont="1" applyFill="1" applyBorder="1" applyAlignment="1">
      <alignment horizontal="center" wrapText="1"/>
    </xf>
    <xf numFmtId="0" fontId="3" fillId="0" borderId="5" xfId="0" applyFont="1" applyFill="1" applyBorder="1" applyAlignment="1">
      <alignment horizontal="left"/>
    </xf>
    <xf numFmtId="0" fontId="3" fillId="5" borderId="15" xfId="0" applyFont="1" applyFill="1" applyBorder="1" applyAlignment="1">
      <alignment horizontal="center"/>
    </xf>
    <xf numFmtId="0" fontId="3" fillId="5" borderId="3" xfId="0" applyFont="1" applyFill="1" applyBorder="1" applyAlignment="1">
      <alignment horizontal="center"/>
    </xf>
    <xf numFmtId="0" fontId="3" fillId="0" borderId="0" xfId="0" applyFont="1" applyFill="1" applyBorder="1" applyAlignment="1">
      <alignment horizontal="center"/>
    </xf>
    <xf numFmtId="0" fontId="3" fillId="0" borderId="16" xfId="0" applyFont="1" applyFill="1" applyBorder="1" applyAlignment="1">
      <alignment horizontal="left"/>
    </xf>
    <xf numFmtId="0" fontId="3" fillId="0" borderId="7" xfId="0" applyFont="1" applyFill="1" applyBorder="1" applyAlignment="1">
      <alignment horizontal="center"/>
    </xf>
    <xf numFmtId="0" fontId="2" fillId="0" borderId="11" xfId="0" applyFont="1" applyFill="1" applyBorder="1" applyAlignment="1">
      <alignment horizontal="right"/>
    </xf>
    <xf numFmtId="0" fontId="2" fillId="0" borderId="22" xfId="0" applyFont="1" applyFill="1" applyBorder="1" applyAlignment="1">
      <alignment horizontal="right"/>
    </xf>
    <xf numFmtId="0" fontId="2" fillId="0" borderId="33" xfId="0" applyFont="1" applyFill="1" applyBorder="1" applyAlignment="1">
      <alignment horizontal="right"/>
    </xf>
    <xf numFmtId="0" fontId="8" fillId="2" borderId="15" xfId="0" applyFont="1" applyFill="1" applyBorder="1" applyAlignment="1"/>
    <xf numFmtId="0" fontId="6" fillId="2" borderId="39" xfId="0" applyFont="1" applyFill="1" applyBorder="1" applyAlignment="1">
      <alignment horizontal="center"/>
    </xf>
    <xf numFmtId="0" fontId="3" fillId="0" borderId="29" xfId="0" applyFont="1" applyFill="1" applyBorder="1" applyAlignment="1">
      <alignment horizontal="center"/>
    </xf>
    <xf numFmtId="0" fontId="3" fillId="0" borderId="29" xfId="0" applyFont="1" applyBorder="1" applyAlignment="1">
      <alignment horizontal="center"/>
    </xf>
    <xf numFmtId="0" fontId="10" fillId="0" borderId="7" xfId="0" applyFont="1" applyBorder="1" applyAlignment="1">
      <alignment horizontal="left"/>
    </xf>
    <xf numFmtId="0" fontId="10" fillId="0" borderId="0" xfId="0" applyFont="1" applyBorder="1"/>
    <xf numFmtId="0" fontId="4" fillId="0" borderId="0" xfId="0" applyFont="1" applyAlignment="1"/>
    <xf numFmtId="0" fontId="2" fillId="5" borderId="1" xfId="0" applyFont="1" applyFill="1" applyBorder="1" applyAlignment="1">
      <alignment horizontal="center" vertical="center" wrapText="1"/>
    </xf>
    <xf numFmtId="0" fontId="0" fillId="0" borderId="0" xfId="0" applyAlignment="1">
      <alignment wrapText="1"/>
    </xf>
    <xf numFmtId="0" fontId="2" fillId="0" borderId="0" xfId="0" applyFont="1" applyFill="1" applyBorder="1" applyAlignment="1">
      <alignment horizontal="right"/>
    </xf>
    <xf numFmtId="0" fontId="3" fillId="0" borderId="0" xfId="0" applyFont="1" applyFill="1" applyBorder="1"/>
    <xf numFmtId="0" fontId="2" fillId="2" borderId="4" xfId="0" applyFont="1" applyFill="1" applyBorder="1"/>
    <xf numFmtId="0" fontId="2" fillId="2" borderId="6" xfId="0" applyFont="1" applyFill="1" applyBorder="1"/>
    <xf numFmtId="0" fontId="2" fillId="5" borderId="4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0" fillId="0" borderId="0" xfId="0" applyAlignment="1">
      <alignment horizontal="left" vertical="center" wrapText="1"/>
    </xf>
    <xf numFmtId="44" fontId="2" fillId="4" borderId="19" xfId="1" applyFont="1" applyFill="1" applyBorder="1" applyAlignment="1">
      <alignment horizontal="center"/>
    </xf>
    <xf numFmtId="44" fontId="2" fillId="0" borderId="1" xfId="1" applyFont="1" applyBorder="1" applyAlignment="1">
      <alignment horizontal="center"/>
    </xf>
    <xf numFmtId="44" fontId="2" fillId="0" borderId="18" xfId="1" applyFont="1" applyBorder="1" applyAlignment="1">
      <alignment horizontal="center"/>
    </xf>
    <xf numFmtId="44" fontId="2" fillId="6" borderId="10" xfId="1" applyFont="1" applyFill="1" applyBorder="1" applyAlignment="1">
      <alignment horizontal="center"/>
    </xf>
    <xf numFmtId="44" fontId="2" fillId="6" borderId="12" xfId="1" applyFont="1" applyFill="1" applyBorder="1" applyAlignment="1">
      <alignment horizontal="center"/>
    </xf>
    <xf numFmtId="44" fontId="2" fillId="4" borderId="13" xfId="1" applyFont="1" applyFill="1" applyBorder="1" applyAlignment="1">
      <alignment horizontal="center"/>
    </xf>
    <xf numFmtId="44" fontId="2" fillId="4" borderId="4" xfId="1" applyFont="1" applyFill="1" applyBorder="1" applyAlignment="1">
      <alignment horizontal="center"/>
    </xf>
    <xf numFmtId="44" fontId="2" fillId="4" borderId="6" xfId="1" applyFont="1" applyFill="1" applyBorder="1" applyAlignment="1">
      <alignment horizontal="center"/>
    </xf>
    <xf numFmtId="44" fontId="2" fillId="4" borderId="37" xfId="1" applyFont="1" applyFill="1" applyBorder="1" applyAlignment="1">
      <alignment horizontal="center"/>
    </xf>
    <xf numFmtId="44" fontId="2" fillId="4" borderId="23" xfId="1" applyFont="1" applyFill="1" applyBorder="1" applyAlignment="1">
      <alignment horizontal="center"/>
    </xf>
    <xf numFmtId="44" fontId="2" fillId="0" borderId="34" xfId="1" applyFont="1" applyFill="1" applyBorder="1" applyAlignment="1">
      <alignment horizontal="center"/>
    </xf>
    <xf numFmtId="44" fontId="2" fillId="6" borderId="21" xfId="1" applyFont="1" applyFill="1" applyBorder="1" applyAlignment="1">
      <alignment horizontal="center"/>
    </xf>
    <xf numFmtId="44" fontId="2" fillId="6" borderId="19" xfId="1" applyFont="1" applyFill="1" applyBorder="1" applyAlignment="1">
      <alignment horizontal="center"/>
    </xf>
    <xf numFmtId="44" fontId="2" fillId="6" borderId="37" xfId="1" applyFont="1" applyFill="1" applyBorder="1" applyAlignment="1">
      <alignment horizontal="center"/>
    </xf>
    <xf numFmtId="44" fontId="2" fillId="6" borderId="18" xfId="1" applyFont="1" applyFill="1" applyBorder="1" applyAlignment="1">
      <alignment horizontal="center"/>
    </xf>
    <xf numFmtId="44" fontId="2" fillId="6" borderId="38" xfId="1" applyFont="1" applyFill="1" applyBorder="1" applyAlignment="1">
      <alignment horizontal="center"/>
    </xf>
    <xf numFmtId="44" fontId="2" fillId="6" borderId="41" xfId="1" applyFont="1" applyFill="1" applyBorder="1" applyAlignment="1">
      <alignment horizontal="center"/>
    </xf>
    <xf numFmtId="0" fontId="16" fillId="2" borderId="20" xfId="0" applyFont="1" applyFill="1" applyBorder="1"/>
    <xf numFmtId="0" fontId="0" fillId="0" borderId="0" xfId="0" applyBorder="1" applyAlignment="1">
      <alignment horizontal="center" wrapText="1"/>
    </xf>
    <xf numFmtId="0" fontId="0" fillId="0" borderId="0" xfId="0" applyBorder="1"/>
    <xf numFmtId="0" fontId="2" fillId="0" borderId="0" xfId="0" applyFont="1" applyFill="1" applyBorder="1"/>
    <xf numFmtId="0" fontId="0" fillId="0" borderId="0" xfId="0" applyAlignment="1">
      <alignment horizontal="left" vertical="center"/>
    </xf>
    <xf numFmtId="44" fontId="2" fillId="7" borderId="38" xfId="1" applyFont="1" applyFill="1" applyBorder="1" applyAlignment="1">
      <alignment vertical="top"/>
    </xf>
    <xf numFmtId="0" fontId="2" fillId="2" borderId="14" xfId="0" applyFont="1" applyFill="1" applyBorder="1" applyAlignment="1">
      <alignment horizontal="center"/>
    </xf>
    <xf numFmtId="44" fontId="2" fillId="7" borderId="10" xfId="1" applyFont="1" applyFill="1" applyBorder="1" applyAlignment="1">
      <alignment horizontal="center" vertical="center"/>
    </xf>
    <xf numFmtId="0" fontId="4" fillId="0" borderId="0" xfId="0" applyFont="1" applyAlignment="1">
      <alignment wrapText="1"/>
    </xf>
    <xf numFmtId="44" fontId="16" fillId="2" borderId="19" xfId="0" applyNumberFormat="1" applyFont="1" applyFill="1" applyBorder="1"/>
    <xf numFmtId="44" fontId="16" fillId="2" borderId="39" xfId="0" applyNumberFormat="1" applyFont="1" applyFill="1" applyBorder="1"/>
    <xf numFmtId="0" fontId="9" fillId="0" borderId="5" xfId="0" applyFont="1" applyBorder="1" applyAlignment="1">
      <alignment horizontal="left" vertical="center"/>
    </xf>
    <xf numFmtId="0" fontId="9" fillId="0" borderId="17" xfId="0" applyFont="1" applyBorder="1" applyAlignment="1">
      <alignment horizontal="left" vertical="center"/>
    </xf>
    <xf numFmtId="0" fontId="2" fillId="5" borderId="55" xfId="0" applyFont="1" applyFill="1" applyBorder="1" applyAlignment="1">
      <alignment horizontal="center" vertical="center" wrapText="1"/>
    </xf>
    <xf numFmtId="0" fontId="11" fillId="0" borderId="0" xfId="0" applyFont="1" applyBorder="1" applyAlignment="1">
      <alignment horizontal="center"/>
    </xf>
    <xf numFmtId="0" fontId="2" fillId="10" borderId="4" xfId="0" applyFont="1" applyFill="1" applyBorder="1"/>
    <xf numFmtId="0" fontId="7" fillId="11" borderId="34"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13" fillId="10" borderId="4" xfId="0" applyFont="1" applyFill="1" applyBorder="1" applyAlignment="1"/>
    <xf numFmtId="0" fontId="2" fillId="10" borderId="62" xfId="0" applyFont="1" applyFill="1" applyBorder="1"/>
    <xf numFmtId="0" fontId="7" fillId="11" borderId="63" xfId="0" applyFont="1" applyFill="1" applyBorder="1" applyAlignment="1">
      <alignment horizontal="center" vertical="center" wrapText="1"/>
    </xf>
    <xf numFmtId="0" fontId="7" fillId="11" borderId="64" xfId="0" applyFont="1" applyFill="1" applyBorder="1" applyAlignment="1">
      <alignment horizontal="center" vertical="center" wrapText="1"/>
    </xf>
    <xf numFmtId="44" fontId="20" fillId="0" borderId="21" xfId="1" applyFont="1" applyFill="1" applyBorder="1" applyAlignment="1">
      <alignment horizontal="center" vertical="center"/>
    </xf>
    <xf numFmtId="44" fontId="20" fillId="0" borderId="10" xfId="1" applyFont="1" applyFill="1" applyBorder="1" applyAlignment="1">
      <alignment horizontal="center" vertical="top"/>
    </xf>
    <xf numFmtId="9" fontId="20" fillId="12" borderId="10" xfId="2" applyFont="1" applyFill="1" applyBorder="1" applyAlignment="1">
      <alignment horizontal="center" vertical="top"/>
    </xf>
    <xf numFmtId="44" fontId="20" fillId="8" borderId="10" xfId="1" applyFont="1" applyFill="1" applyBorder="1" applyAlignment="1">
      <alignment horizontal="center" vertical="top"/>
    </xf>
    <xf numFmtId="0" fontId="13" fillId="13" borderId="61" xfId="0" applyFont="1" applyFill="1" applyBorder="1" applyAlignment="1">
      <alignment horizontal="center"/>
    </xf>
    <xf numFmtId="9" fontId="20" fillId="0" borderId="68" xfId="2" applyFont="1" applyFill="1" applyBorder="1" applyAlignment="1">
      <alignment horizontal="center" vertical="center"/>
    </xf>
    <xf numFmtId="44" fontId="20" fillId="0" borderId="69" xfId="1" applyFont="1" applyFill="1" applyBorder="1" applyAlignment="1">
      <alignment horizontal="center" vertical="top"/>
    </xf>
    <xf numFmtId="0" fontId="2" fillId="5" borderId="32" xfId="0" applyFont="1" applyFill="1" applyBorder="1" applyAlignment="1">
      <alignment vertical="center" wrapText="1"/>
    </xf>
    <xf numFmtId="0" fontId="2" fillId="5" borderId="35" xfId="0" applyFont="1" applyFill="1" applyBorder="1" applyAlignment="1">
      <alignment vertical="center" wrapText="1"/>
    </xf>
    <xf numFmtId="0" fontId="2" fillId="5" borderId="25" xfId="0" applyFont="1" applyFill="1" applyBorder="1" applyAlignment="1">
      <alignment vertical="center" wrapText="1"/>
    </xf>
    <xf numFmtId="0" fontId="13" fillId="2" borderId="26" xfId="0" applyFont="1" applyFill="1" applyBorder="1" applyAlignment="1"/>
    <xf numFmtId="0" fontId="13" fillId="2" borderId="27" xfId="0" applyFont="1" applyFill="1" applyBorder="1" applyAlignment="1"/>
    <xf numFmtId="0" fontId="13" fillId="2" borderId="14" xfId="0" applyFont="1" applyFill="1" applyBorder="1" applyAlignment="1"/>
    <xf numFmtId="44" fontId="2" fillId="0" borderId="36" xfId="1" applyFont="1" applyFill="1" applyBorder="1" applyAlignment="1">
      <alignment horizontal="center" vertical="center"/>
    </xf>
    <xf numFmtId="0" fontId="2" fillId="2" borderId="13" xfId="0" applyFont="1" applyFill="1" applyBorder="1" applyAlignment="1">
      <alignment horizontal="center"/>
    </xf>
    <xf numFmtId="44" fontId="2" fillId="0" borderId="35" xfId="1" applyFont="1" applyFill="1" applyBorder="1" applyAlignment="1">
      <alignment horizontal="center" vertical="center"/>
    </xf>
    <xf numFmtId="0" fontId="2" fillId="0" borderId="0" xfId="0" applyFont="1" applyAlignment="1">
      <alignment horizontal="left" vertical="center"/>
    </xf>
    <xf numFmtId="44" fontId="2" fillId="0" borderId="1" xfId="1" applyNumberFormat="1" applyFont="1" applyBorder="1" applyAlignment="1">
      <alignment horizontal="center"/>
    </xf>
    <xf numFmtId="0" fontId="0" fillId="0" borderId="0" xfId="0" applyAlignment="1">
      <alignment vertical="center" wrapText="1"/>
    </xf>
    <xf numFmtId="44" fontId="2" fillId="0" borderId="10" xfId="1" applyFont="1" applyFill="1" applyBorder="1" applyAlignment="1">
      <alignment horizontal="center" vertical="top"/>
    </xf>
    <xf numFmtId="44" fontId="2" fillId="8" borderId="10" xfId="1" applyFont="1" applyFill="1" applyBorder="1" applyAlignment="1">
      <alignment horizontal="center" vertical="top"/>
    </xf>
    <xf numFmtId="0" fontId="10" fillId="0" borderId="5" xfId="0" applyFont="1" applyBorder="1" applyAlignment="1">
      <alignment horizontal="right" vertical="center"/>
    </xf>
    <xf numFmtId="0" fontId="30" fillId="14" borderId="13" xfId="0" applyFont="1" applyFill="1" applyBorder="1" applyAlignment="1">
      <alignment horizontal="left" vertical="top"/>
    </xf>
    <xf numFmtId="0" fontId="30" fillId="14" borderId="1" xfId="0" applyFont="1" applyFill="1" applyBorder="1" applyAlignment="1">
      <alignment horizontal="left" vertical="top"/>
    </xf>
    <xf numFmtId="0" fontId="30" fillId="14" borderId="10" xfId="0" applyFont="1" applyFill="1" applyBorder="1" applyAlignment="1">
      <alignment horizontal="left" vertical="top"/>
    </xf>
    <xf numFmtId="44" fontId="2" fillId="14" borderId="12" xfId="1" applyFont="1" applyFill="1" applyBorder="1" applyAlignment="1">
      <alignment horizontal="center" vertical="top"/>
    </xf>
    <xf numFmtId="49" fontId="2" fillId="14" borderId="45" xfId="0" applyNumberFormat="1" applyFont="1" applyFill="1" applyBorder="1" applyAlignment="1">
      <alignment horizontal="left" vertical="top"/>
    </xf>
    <xf numFmtId="49" fontId="2" fillId="14" borderId="1" xfId="0" applyNumberFormat="1" applyFont="1" applyFill="1" applyBorder="1" applyAlignment="1">
      <alignment horizontal="center" vertical="center"/>
    </xf>
    <xf numFmtId="49" fontId="2" fillId="14" borderId="1" xfId="0" applyNumberFormat="1" applyFont="1" applyFill="1" applyBorder="1" applyAlignment="1">
      <alignment horizontal="left" vertical="center"/>
    </xf>
    <xf numFmtId="49" fontId="2" fillId="14" borderId="40" xfId="0" applyNumberFormat="1" applyFont="1" applyFill="1" applyBorder="1" applyAlignment="1">
      <alignment horizontal="left" vertical="top"/>
    </xf>
    <xf numFmtId="49" fontId="2" fillId="14" borderId="10" xfId="0" applyNumberFormat="1" applyFont="1" applyFill="1" applyBorder="1" applyAlignment="1">
      <alignment horizontal="center" vertical="center"/>
    </xf>
    <xf numFmtId="49" fontId="2" fillId="14" borderId="10" xfId="0" applyNumberFormat="1" applyFont="1" applyFill="1" applyBorder="1" applyAlignment="1">
      <alignment horizontal="left" vertical="center"/>
    </xf>
    <xf numFmtId="166" fontId="2" fillId="14" borderId="1" xfId="0" applyNumberFormat="1" applyFont="1" applyFill="1" applyBorder="1" applyAlignment="1">
      <alignment horizontal="center" vertical="center"/>
    </xf>
    <xf numFmtId="166" fontId="2" fillId="14" borderId="10" xfId="0" applyNumberFormat="1" applyFont="1" applyFill="1" applyBorder="1" applyAlignment="1">
      <alignment horizontal="center" vertical="center"/>
    </xf>
    <xf numFmtId="166" fontId="2" fillId="14" borderId="1" xfId="1" applyNumberFormat="1" applyFont="1" applyFill="1" applyBorder="1" applyAlignment="1">
      <alignment horizontal="center" vertical="center"/>
    </xf>
    <xf numFmtId="166" fontId="2" fillId="14" borderId="10" xfId="1" applyNumberFormat="1" applyFont="1" applyFill="1" applyBorder="1" applyAlignment="1">
      <alignment horizontal="center" vertical="center"/>
    </xf>
    <xf numFmtId="44" fontId="2" fillId="14" borderId="1" xfId="1" applyFont="1" applyFill="1" applyBorder="1" applyAlignment="1" applyProtection="1">
      <alignment horizontal="center" vertical="center"/>
    </xf>
    <xf numFmtId="44" fontId="2" fillId="14" borderId="10" xfId="1" applyFont="1" applyFill="1" applyBorder="1" applyAlignment="1" applyProtection="1">
      <alignment horizontal="center" vertical="center"/>
    </xf>
    <xf numFmtId="165" fontId="2" fillId="14" borderId="25" xfId="0" applyNumberFormat="1" applyFont="1" applyFill="1" applyBorder="1" applyAlignment="1">
      <alignment horizontal="center" vertical="center"/>
    </xf>
    <xf numFmtId="165" fontId="2" fillId="14" borderId="22" xfId="0" applyNumberFormat="1" applyFont="1" applyFill="1" applyBorder="1" applyAlignment="1">
      <alignment horizontal="center" vertical="center"/>
    </xf>
    <xf numFmtId="0" fontId="2" fillId="2" borderId="13" xfId="0" applyFont="1" applyFill="1" applyBorder="1"/>
    <xf numFmtId="0" fontId="2" fillId="5" borderId="31" xfId="0" applyFont="1" applyFill="1" applyBorder="1" applyAlignment="1">
      <alignment horizontal="center" vertical="center" wrapText="1"/>
    </xf>
    <xf numFmtId="44" fontId="2" fillId="14" borderId="31" xfId="1" applyNumberFormat="1" applyFont="1" applyFill="1" applyBorder="1" applyAlignment="1">
      <alignment horizontal="center" vertical="center"/>
    </xf>
    <xf numFmtId="44" fontId="2" fillId="14" borderId="31" xfId="1" applyFont="1" applyFill="1" applyBorder="1" applyAlignment="1">
      <alignment horizontal="center" vertical="center"/>
    </xf>
    <xf numFmtId="44" fontId="2" fillId="14" borderId="51" xfId="1" applyFont="1" applyFill="1" applyBorder="1" applyAlignment="1">
      <alignment horizontal="center" vertical="center"/>
    </xf>
    <xf numFmtId="0" fontId="0" fillId="0" borderId="0" xfId="0" applyBorder="1" applyAlignment="1">
      <alignment vertical="center"/>
    </xf>
    <xf numFmtId="49" fontId="2" fillId="14" borderId="1" xfId="0" applyNumberFormat="1" applyFont="1" applyFill="1" applyBorder="1" applyAlignment="1">
      <alignment horizontal="left" vertical="top"/>
    </xf>
    <xf numFmtId="49" fontId="2" fillId="14" borderId="10" xfId="0" applyNumberFormat="1" applyFont="1" applyFill="1" applyBorder="1" applyAlignment="1">
      <alignment horizontal="left" vertical="top"/>
    </xf>
    <xf numFmtId="44" fontId="2" fillId="14" borderId="18" xfId="1" applyFont="1" applyFill="1" applyBorder="1" applyAlignment="1">
      <alignment vertical="top"/>
    </xf>
    <xf numFmtId="44" fontId="2" fillId="14" borderId="10" xfId="1" applyFont="1" applyFill="1" applyBorder="1" applyAlignment="1">
      <alignment vertical="top"/>
    </xf>
    <xf numFmtId="0" fontId="2" fillId="5" borderId="70" xfId="0" applyFont="1" applyFill="1" applyBorder="1" applyAlignment="1">
      <alignment horizontal="center" vertical="center" wrapText="1"/>
    </xf>
    <xf numFmtId="0" fontId="2" fillId="5" borderId="71" xfId="0" applyFont="1" applyFill="1" applyBorder="1" applyAlignment="1">
      <alignment horizontal="center" vertical="center" wrapText="1"/>
    </xf>
    <xf numFmtId="0" fontId="2" fillId="14" borderId="1" xfId="0" applyFont="1" applyFill="1" applyBorder="1" applyAlignment="1">
      <alignment horizontal="center" vertical="center"/>
    </xf>
    <xf numFmtId="0" fontId="2" fillId="14" borderId="10" xfId="0" applyFont="1" applyFill="1" applyBorder="1" applyAlignment="1">
      <alignment horizontal="center" vertical="center"/>
    </xf>
    <xf numFmtId="44" fontId="34" fillId="14" borderId="31" xfId="1" applyFont="1" applyFill="1" applyBorder="1" applyAlignment="1">
      <alignment horizontal="center" vertical="center"/>
    </xf>
    <xf numFmtId="0" fontId="35" fillId="2" borderId="42" xfId="0" applyFont="1" applyFill="1" applyBorder="1" applyAlignment="1">
      <alignment vertical="center"/>
    </xf>
    <xf numFmtId="38" fontId="2" fillId="14" borderId="1" xfId="0" applyNumberFormat="1" applyFont="1" applyFill="1" applyBorder="1" applyAlignment="1">
      <alignment horizontal="center" vertical="center"/>
    </xf>
    <xf numFmtId="38" fontId="2" fillId="14" borderId="10" xfId="0" applyNumberFormat="1" applyFont="1" applyFill="1" applyBorder="1" applyAlignment="1">
      <alignment horizontal="center" vertical="center"/>
    </xf>
    <xf numFmtId="0" fontId="36" fillId="0" borderId="0" xfId="0" applyFont="1" applyAlignment="1">
      <alignment horizontal="left"/>
    </xf>
    <xf numFmtId="0" fontId="19" fillId="0" borderId="0" xfId="0" applyFont="1"/>
    <xf numFmtId="0" fontId="19" fillId="0" borderId="0" xfId="0" applyFont="1" applyBorder="1"/>
    <xf numFmtId="0" fontId="19" fillId="0" borderId="0" xfId="0" applyFont="1" applyAlignment="1">
      <alignment horizontal="left"/>
    </xf>
    <xf numFmtId="0" fontId="37" fillId="0" borderId="0" xfId="0" applyFont="1" applyAlignment="1">
      <alignment horizontal="left"/>
    </xf>
    <xf numFmtId="0" fontId="2" fillId="14" borderId="25" xfId="0" applyFont="1" applyFill="1" applyBorder="1" applyAlignment="1">
      <alignment horizontal="left"/>
    </xf>
    <xf numFmtId="0" fontId="2" fillId="14" borderId="33" xfId="0" applyFont="1" applyFill="1" applyBorder="1"/>
    <xf numFmtId="44" fontId="2" fillId="14" borderId="20" xfId="1" applyFont="1" applyFill="1" applyBorder="1" applyAlignment="1">
      <alignment horizontal="center"/>
    </xf>
    <xf numFmtId="44" fontId="2" fillId="14" borderId="8" xfId="1" applyFont="1" applyFill="1" applyBorder="1" applyAlignment="1">
      <alignment horizontal="center"/>
    </xf>
    <xf numFmtId="44" fontId="2" fillId="14" borderId="38" xfId="1" applyFont="1" applyFill="1" applyBorder="1" applyAlignment="1">
      <alignment horizontal="center"/>
    </xf>
    <xf numFmtId="44" fontId="2" fillId="14" borderId="23" xfId="1" applyFont="1" applyFill="1" applyBorder="1" applyAlignment="1">
      <alignment horizontal="center"/>
    </xf>
    <xf numFmtId="44" fontId="2" fillId="0" borderId="25" xfId="1" applyFont="1" applyFill="1" applyBorder="1" applyAlignment="1">
      <alignment horizontal="center" vertical="center"/>
    </xf>
    <xf numFmtId="44" fontId="2" fillId="0" borderId="25" xfId="1" applyNumberFormat="1" applyFont="1" applyFill="1" applyBorder="1" applyAlignment="1">
      <alignment horizontal="center" vertical="center"/>
    </xf>
    <xf numFmtId="44" fontId="34" fillId="14" borderId="1" xfId="1" applyFont="1" applyFill="1" applyBorder="1" applyAlignment="1">
      <alignment horizontal="center" vertical="center"/>
    </xf>
    <xf numFmtId="9" fontId="19" fillId="9" borderId="10" xfId="2" applyFont="1" applyFill="1" applyBorder="1" applyAlignment="1">
      <alignment horizontal="center" vertical="top"/>
    </xf>
    <xf numFmtId="44" fontId="2" fillId="4" borderId="10" xfId="1" applyFont="1" applyFill="1" applyBorder="1" applyAlignment="1">
      <alignment horizontal="center" vertical="top"/>
    </xf>
    <xf numFmtId="44" fontId="2" fillId="0" borderId="12" xfId="1" applyFont="1" applyFill="1" applyBorder="1" applyAlignment="1">
      <alignment horizontal="center" vertical="top"/>
    </xf>
    <xf numFmtId="0" fontId="0" fillId="0" borderId="0" xfId="0" applyFont="1"/>
    <xf numFmtId="44" fontId="2" fillId="6" borderId="72" xfId="1" applyFont="1" applyFill="1" applyBorder="1" applyAlignment="1">
      <alignment horizontal="center"/>
    </xf>
    <xf numFmtId="0" fontId="6" fillId="2" borderId="4" xfId="0" applyFont="1" applyFill="1" applyBorder="1" applyAlignment="1">
      <alignment horizontal="center" vertical="center"/>
    </xf>
    <xf numFmtId="44" fontId="2" fillId="14" borderId="34" xfId="1" applyFont="1" applyFill="1" applyBorder="1" applyAlignment="1">
      <alignment horizontal="center" vertical="center"/>
    </xf>
    <xf numFmtId="44" fontId="2" fillId="14" borderId="25" xfId="1" applyFont="1" applyFill="1" applyBorder="1" applyAlignment="1">
      <alignment horizontal="center" vertical="center"/>
    </xf>
    <xf numFmtId="0" fontId="13" fillId="2" borderId="14" xfId="0" applyFont="1" applyFill="1" applyBorder="1" applyAlignment="1">
      <alignment horizontal="center"/>
    </xf>
    <xf numFmtId="44" fontId="2" fillId="7" borderId="1" xfId="1" applyFont="1" applyFill="1" applyBorder="1" applyAlignment="1">
      <alignment horizontal="center" vertical="center"/>
    </xf>
    <xf numFmtId="44" fontId="2" fillId="7" borderId="12" xfId="1" applyFont="1" applyFill="1" applyBorder="1" applyAlignment="1">
      <alignment vertical="top"/>
    </xf>
    <xf numFmtId="0" fontId="27" fillId="0" borderId="0" xfId="0" applyFont="1" applyFill="1" applyBorder="1" applyAlignment="1">
      <alignment horizontal="center"/>
    </xf>
    <xf numFmtId="0" fontId="0" fillId="0" borderId="0" xfId="0" applyFill="1"/>
    <xf numFmtId="44" fontId="2" fillId="0" borderId="0" xfId="1" applyFont="1" applyFill="1" applyBorder="1" applyAlignment="1">
      <alignment horizontal="center" vertical="center"/>
    </xf>
    <xf numFmtId="49" fontId="2" fillId="0" borderId="0" xfId="0" applyNumberFormat="1" applyFont="1" applyFill="1" applyBorder="1" applyAlignment="1">
      <alignment horizontal="left" vertical="top"/>
    </xf>
    <xf numFmtId="164" fontId="2" fillId="0" borderId="0" xfId="0" applyNumberFormat="1" applyFont="1" applyFill="1" applyBorder="1" applyAlignment="1">
      <alignment horizontal="center" vertical="center"/>
    </xf>
    <xf numFmtId="39" fontId="2" fillId="0" borderId="0" xfId="1" applyNumberFormat="1" applyFont="1" applyFill="1" applyBorder="1" applyAlignment="1">
      <alignment horizontal="center" vertical="center"/>
    </xf>
    <xf numFmtId="44" fontId="2" fillId="0" borderId="0" xfId="1" applyFont="1" applyFill="1" applyBorder="1" applyAlignment="1">
      <alignment vertical="top"/>
    </xf>
    <xf numFmtId="49"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left" vertical="center"/>
    </xf>
    <xf numFmtId="165" fontId="2" fillId="0" borderId="0" xfId="0" applyNumberFormat="1" applyFont="1" applyFill="1" applyBorder="1" applyAlignment="1">
      <alignment horizontal="center" vertical="center"/>
    </xf>
    <xf numFmtId="0" fontId="2" fillId="5" borderId="25" xfId="0" applyFont="1" applyFill="1" applyBorder="1" applyAlignment="1">
      <alignment horizontal="center" vertical="center" wrapText="1"/>
    </xf>
    <xf numFmtId="0" fontId="2" fillId="14" borderId="40" xfId="0" applyFont="1" applyFill="1" applyBorder="1" applyAlignment="1">
      <alignment horizontal="left" vertical="top"/>
    </xf>
    <xf numFmtId="0" fontId="2" fillId="14" borderId="10" xfId="0" applyFont="1" applyFill="1" applyBorder="1" applyAlignment="1">
      <alignment horizontal="left" vertical="top"/>
    </xf>
    <xf numFmtId="0" fontId="2" fillId="5" borderId="34" xfId="0" applyFont="1" applyFill="1" applyBorder="1" applyAlignment="1">
      <alignment horizontal="center" vertical="center" wrapText="1"/>
    </xf>
    <xf numFmtId="44" fontId="2" fillId="14" borderId="10" xfId="1" applyFont="1" applyFill="1" applyBorder="1" applyAlignment="1">
      <alignment horizontal="center" vertical="center"/>
    </xf>
    <xf numFmtId="44" fontId="2" fillId="14" borderId="1" xfId="1" applyFont="1" applyFill="1" applyBorder="1" applyAlignment="1">
      <alignment horizontal="center" vertical="center"/>
    </xf>
    <xf numFmtId="0" fontId="2" fillId="14" borderId="45" xfId="0" applyFont="1" applyFill="1" applyBorder="1" applyAlignment="1">
      <alignment horizontal="left" vertical="top"/>
    </xf>
    <xf numFmtId="0" fontId="2" fillId="14" borderId="1" xfId="0" applyFont="1" applyFill="1" applyBorder="1" applyAlignment="1">
      <alignment horizontal="left" vertical="top"/>
    </xf>
    <xf numFmtId="49" fontId="2" fillId="14" borderId="32" xfId="0" applyNumberFormat="1" applyFont="1" applyFill="1" applyBorder="1" applyAlignment="1">
      <alignment horizontal="left" vertical="top"/>
    </xf>
    <xf numFmtId="49" fontId="2" fillId="14" borderId="35" xfId="0" applyNumberFormat="1" applyFont="1" applyFill="1" applyBorder="1" applyAlignment="1">
      <alignment horizontal="left" vertical="top"/>
    </xf>
    <xf numFmtId="49" fontId="2" fillId="14" borderId="25" xfId="0" applyNumberFormat="1" applyFont="1" applyFill="1" applyBorder="1" applyAlignment="1">
      <alignment horizontal="left" vertical="top"/>
    </xf>
    <xf numFmtId="49" fontId="2" fillId="14" borderId="32" xfId="0" applyNumberFormat="1" applyFont="1" applyFill="1" applyBorder="1" applyAlignment="1">
      <alignment horizontal="center" vertical="center"/>
    </xf>
    <xf numFmtId="49" fontId="2" fillId="14" borderId="35" xfId="0" applyNumberFormat="1" applyFont="1" applyFill="1" applyBorder="1" applyAlignment="1">
      <alignment horizontal="center" vertical="center"/>
    </xf>
    <xf numFmtId="49" fontId="2" fillId="14" borderId="25" xfId="0" applyNumberFormat="1" applyFont="1" applyFill="1" applyBorder="1" applyAlignment="1">
      <alignment horizontal="center" vertical="center"/>
    </xf>
    <xf numFmtId="49" fontId="2" fillId="14" borderId="36" xfId="0" applyNumberFormat="1" applyFont="1" applyFill="1" applyBorder="1" applyAlignment="1">
      <alignment horizontal="center" vertical="center"/>
    </xf>
    <xf numFmtId="49" fontId="2" fillId="14" borderId="32" xfId="0" applyNumberFormat="1" applyFont="1" applyFill="1" applyBorder="1" applyAlignment="1">
      <alignment horizontal="left" vertical="center"/>
    </xf>
    <xf numFmtId="49" fontId="2" fillId="14" borderId="25" xfId="0" applyNumberFormat="1" applyFont="1" applyFill="1" applyBorder="1" applyAlignment="1">
      <alignment horizontal="left" vertical="center"/>
    </xf>
    <xf numFmtId="49" fontId="2" fillId="14" borderId="22" xfId="0" applyNumberFormat="1" applyFont="1" applyFill="1" applyBorder="1" applyAlignment="1">
      <alignment horizontal="left" vertical="center"/>
    </xf>
    <xf numFmtId="44" fontId="2" fillId="14" borderId="21" xfId="1" applyFont="1" applyFill="1" applyBorder="1" applyAlignment="1">
      <alignment horizontal="center" vertical="center"/>
    </xf>
    <xf numFmtId="44" fontId="2" fillId="14" borderId="22" xfId="1" applyFont="1" applyFill="1" applyBorder="1" applyAlignment="1">
      <alignment horizontal="center" vertical="center"/>
    </xf>
    <xf numFmtId="44" fontId="2" fillId="14" borderId="46" xfId="1" applyFont="1" applyFill="1" applyBorder="1" applyAlignment="1">
      <alignment horizontal="center" vertical="center"/>
    </xf>
    <xf numFmtId="44" fontId="2" fillId="0" borderId="8" xfId="1" applyFont="1" applyFill="1" applyBorder="1" applyAlignment="1">
      <alignment horizontal="center" vertical="center"/>
    </xf>
    <xf numFmtId="44" fontId="34" fillId="14" borderId="46" xfId="1" applyFont="1" applyFill="1" applyBorder="1" applyAlignment="1">
      <alignment horizontal="center" vertical="center"/>
    </xf>
    <xf numFmtId="0" fontId="0" fillId="0" borderId="0" xfId="0" applyAlignment="1">
      <alignment vertical="center"/>
    </xf>
    <xf numFmtId="0" fontId="15" fillId="0" borderId="0" xfId="0" applyFont="1" applyAlignment="1">
      <alignment horizontal="right"/>
    </xf>
    <xf numFmtId="44" fontId="15" fillId="15" borderId="15" xfId="0" applyNumberFormat="1" applyFont="1" applyFill="1" applyBorder="1" applyAlignment="1">
      <alignment horizontal="center" vertical="center"/>
    </xf>
    <xf numFmtId="44" fontId="15" fillId="15" borderId="16" xfId="0" applyNumberFormat="1" applyFont="1" applyFill="1" applyBorder="1" applyAlignment="1">
      <alignment horizontal="center" vertical="center"/>
    </xf>
    <xf numFmtId="44" fontId="15" fillId="15" borderId="47" xfId="0" applyNumberFormat="1" applyFont="1" applyFill="1" applyBorder="1" applyAlignment="1">
      <alignment horizontal="center" vertical="center"/>
    </xf>
    <xf numFmtId="44" fontId="15" fillId="15" borderId="15" xfId="0" applyNumberFormat="1" applyFont="1" applyFill="1" applyBorder="1"/>
    <xf numFmtId="44" fontId="15" fillId="15" borderId="16" xfId="0" applyNumberFormat="1" applyFont="1" applyFill="1" applyBorder="1"/>
    <xf numFmtId="44" fontId="15" fillId="15" borderId="47" xfId="0" applyNumberFormat="1" applyFont="1" applyFill="1" applyBorder="1"/>
    <xf numFmtId="44" fontId="3" fillId="0" borderId="0" xfId="1" applyFont="1" applyFill="1" applyBorder="1" applyAlignment="1">
      <alignment horizontal="right" vertical="top"/>
    </xf>
    <xf numFmtId="44" fontId="3" fillId="15" borderId="15" xfId="1" applyFont="1" applyFill="1" applyBorder="1" applyAlignment="1">
      <alignment vertical="top"/>
    </xf>
    <xf numFmtId="44" fontId="3" fillId="15" borderId="16" xfId="1" applyFont="1" applyFill="1" applyBorder="1" applyAlignment="1">
      <alignment vertical="top"/>
    </xf>
    <xf numFmtId="44" fontId="3" fillId="15" borderId="47" xfId="1" applyFont="1" applyFill="1" applyBorder="1" applyAlignment="1">
      <alignment vertical="top"/>
    </xf>
    <xf numFmtId="0" fontId="15" fillId="0" borderId="43" xfId="0" applyFont="1" applyBorder="1" applyAlignment="1">
      <alignment horizontal="right" vertical="center"/>
    </xf>
    <xf numFmtId="0" fontId="15" fillId="0" borderId="0" xfId="0" applyFont="1" applyBorder="1" applyAlignment="1">
      <alignment horizontal="right" vertical="center"/>
    </xf>
    <xf numFmtId="44" fontId="3" fillId="15" borderId="15" xfId="1" applyFont="1" applyFill="1" applyBorder="1" applyAlignment="1">
      <alignment horizontal="center" vertical="center"/>
    </xf>
    <xf numFmtId="44" fontId="3" fillId="15" borderId="16" xfId="1" applyFont="1" applyFill="1" applyBorder="1" applyAlignment="1">
      <alignment horizontal="center" vertical="center"/>
    </xf>
    <xf numFmtId="44" fontId="3" fillId="15" borderId="47" xfId="1" applyFont="1" applyFill="1" applyBorder="1" applyAlignment="1">
      <alignment horizontal="center" vertical="center"/>
    </xf>
    <xf numFmtId="49" fontId="3" fillId="0" borderId="0" xfId="0" applyNumberFormat="1" applyFont="1" applyFill="1" applyBorder="1" applyAlignment="1">
      <alignment horizontal="right" vertical="center"/>
    </xf>
    <xf numFmtId="44" fontId="3" fillId="0" borderId="0" xfId="1" applyFont="1" applyFill="1" applyBorder="1" applyAlignment="1">
      <alignment horizontal="right" vertical="center"/>
    </xf>
    <xf numFmtId="44" fontId="2" fillId="14" borderId="46" xfId="1" applyNumberFormat="1" applyFont="1" applyFill="1" applyBorder="1" applyAlignment="1">
      <alignment horizontal="center" vertical="center"/>
    </xf>
    <xf numFmtId="44" fontId="15" fillId="15" borderId="15" xfId="0" applyNumberFormat="1" applyFont="1" applyFill="1" applyBorder="1" applyAlignment="1">
      <alignment horizontal="right" vertical="center"/>
    </xf>
    <xf numFmtId="44" fontId="15" fillId="15" borderId="16" xfId="0" applyNumberFormat="1" applyFont="1" applyFill="1" applyBorder="1" applyAlignment="1">
      <alignment horizontal="right" vertical="center"/>
    </xf>
    <xf numFmtId="44" fontId="15" fillId="15" borderId="47" xfId="0" applyNumberFormat="1" applyFont="1" applyFill="1" applyBorder="1" applyAlignment="1">
      <alignment horizontal="right" vertical="center"/>
    </xf>
    <xf numFmtId="44" fontId="2" fillId="14" borderId="1" xfId="1" applyFont="1" applyFill="1" applyBorder="1" applyAlignment="1">
      <alignment horizontal="center" vertical="center"/>
    </xf>
    <xf numFmtId="44" fontId="2" fillId="14" borderId="10" xfId="1" applyFont="1" applyFill="1" applyBorder="1" applyAlignment="1">
      <alignment horizontal="center" vertical="center"/>
    </xf>
    <xf numFmtId="49" fontId="38" fillId="17" borderId="0" xfId="0" applyNumberFormat="1" applyFont="1" applyFill="1" applyBorder="1" applyAlignment="1">
      <alignment horizontal="left" vertical="center"/>
    </xf>
    <xf numFmtId="49" fontId="38" fillId="17" borderId="15" xfId="0" applyNumberFormat="1" applyFont="1" applyFill="1" applyBorder="1" applyAlignment="1">
      <alignment horizontal="left" vertical="center"/>
    </xf>
    <xf numFmtId="0" fontId="39" fillId="17" borderId="15" xfId="0" applyFont="1" applyFill="1" applyBorder="1"/>
    <xf numFmtId="2" fontId="2" fillId="14" borderId="1" xfId="0" applyNumberFormat="1" applyFont="1" applyFill="1" applyBorder="1" applyAlignment="1">
      <alignment horizontal="center" vertical="center"/>
    </xf>
    <xf numFmtId="2" fontId="2" fillId="14" borderId="10" xfId="0" applyNumberFormat="1" applyFont="1" applyFill="1" applyBorder="1" applyAlignment="1">
      <alignment horizontal="center" vertical="center"/>
    </xf>
    <xf numFmtId="9" fontId="40" fillId="17" borderId="73" xfId="2" applyFont="1" applyFill="1" applyBorder="1" applyAlignment="1">
      <alignment horizontal="center"/>
    </xf>
    <xf numFmtId="10" fontId="41" fillId="17" borderId="47" xfId="0" applyNumberFormat="1" applyFont="1" applyFill="1" applyBorder="1" applyAlignment="1">
      <alignment horizontal="center" vertical="center"/>
    </xf>
    <xf numFmtId="10" fontId="41" fillId="17" borderId="0" xfId="0" applyNumberFormat="1" applyFont="1" applyFill="1" applyBorder="1" applyAlignment="1">
      <alignment horizontal="left" vertical="center"/>
    </xf>
    <xf numFmtId="0" fontId="2" fillId="5" borderId="34" xfId="0" applyFont="1" applyFill="1" applyBorder="1" applyAlignment="1">
      <alignment horizontal="center" vertical="center" wrapText="1"/>
    </xf>
    <xf numFmtId="49" fontId="2" fillId="14" borderId="34" xfId="0" applyNumberFormat="1" applyFont="1" applyFill="1" applyBorder="1" applyAlignment="1">
      <alignment horizontal="center" vertical="center"/>
    </xf>
    <xf numFmtId="49" fontId="2" fillId="14" borderId="21" xfId="0" applyNumberFormat="1" applyFont="1" applyFill="1" applyBorder="1" applyAlignment="1">
      <alignment horizontal="center" vertical="center"/>
    </xf>
    <xf numFmtId="0" fontId="7" fillId="0" borderId="0" xfId="0" applyFont="1"/>
    <xf numFmtId="0" fontId="2" fillId="5" borderId="32" xfId="0" applyFont="1" applyFill="1" applyBorder="1" applyAlignment="1">
      <alignment horizontal="center" vertical="center" wrapText="1"/>
    </xf>
    <xf numFmtId="9" fontId="2" fillId="14" borderId="24" xfId="2" applyFont="1" applyFill="1" applyBorder="1" applyAlignment="1">
      <alignment horizontal="center" vertical="center"/>
    </xf>
    <xf numFmtId="44" fontId="15" fillId="15" borderId="73" xfId="0" applyNumberFormat="1" applyFont="1" applyFill="1" applyBorder="1" applyAlignment="1">
      <alignment horizontal="center" vertical="center"/>
    </xf>
    <xf numFmtId="0" fontId="4" fillId="0" borderId="0" xfId="0" applyFont="1" applyAlignment="1">
      <alignment horizontal="right"/>
    </xf>
    <xf numFmtId="0" fontId="27" fillId="16" borderId="26" xfId="0" applyFont="1" applyFill="1" applyBorder="1" applyAlignment="1">
      <alignment horizontal="center" wrapText="1"/>
    </xf>
    <xf numFmtId="0" fontId="27" fillId="16" borderId="27" xfId="0" applyFont="1" applyFill="1" applyBorder="1" applyAlignment="1">
      <alignment horizontal="center" wrapText="1"/>
    </xf>
    <xf numFmtId="0" fontId="27" fillId="16" borderId="57" xfId="0" applyFont="1" applyFill="1" applyBorder="1" applyAlignment="1">
      <alignment horizontal="center" wrapText="1"/>
    </xf>
    <xf numFmtId="0" fontId="26" fillId="16" borderId="7" xfId="0" applyFont="1" applyFill="1" applyBorder="1" applyAlignment="1">
      <alignment horizontal="center"/>
    </xf>
    <xf numFmtId="0" fontId="3" fillId="16" borderId="0" xfId="0" applyFont="1" applyFill="1" applyBorder="1" applyAlignment="1">
      <alignment horizontal="center"/>
    </xf>
    <xf numFmtId="0" fontId="3" fillId="16" borderId="43" xfId="0" applyFont="1" applyFill="1" applyBorder="1" applyAlignment="1">
      <alignment horizontal="center"/>
    </xf>
    <xf numFmtId="0" fontId="1" fillId="0" borderId="0" xfId="0" applyFont="1" applyFill="1" applyBorder="1" applyAlignment="1">
      <alignment horizontal="center"/>
    </xf>
    <xf numFmtId="0" fontId="5" fillId="0" borderId="0" xfId="0" applyFont="1" applyAlignment="1">
      <alignment horizontal="center"/>
    </xf>
    <xf numFmtId="0" fontId="29" fillId="0" borderId="34" xfId="0" applyFont="1" applyFill="1" applyBorder="1" applyAlignment="1">
      <alignment horizontal="left" vertical="top"/>
    </xf>
    <xf numFmtId="0" fontId="29" fillId="0" borderId="35" xfId="0" applyFont="1" applyFill="1" applyBorder="1" applyAlignment="1">
      <alignment horizontal="left" vertical="top"/>
    </xf>
    <xf numFmtId="0" fontId="29" fillId="0" borderId="30" xfId="0" applyFont="1" applyFill="1" applyBorder="1" applyAlignment="1">
      <alignment horizontal="left" vertical="top"/>
    </xf>
    <xf numFmtId="0" fontId="29" fillId="14" borderId="37" xfId="0" applyFont="1" applyFill="1" applyBorder="1" applyAlignment="1">
      <alignment horizontal="left" vertical="top"/>
    </xf>
    <xf numFmtId="0" fontId="29" fillId="14" borderId="5" xfId="0" applyFont="1" applyFill="1" applyBorder="1" applyAlignment="1">
      <alignment horizontal="left" vertical="top"/>
    </xf>
    <xf numFmtId="0" fontId="29" fillId="14" borderId="17" xfId="0" applyFont="1" applyFill="1" applyBorder="1" applyAlignment="1">
      <alignment horizontal="left" vertical="top"/>
    </xf>
    <xf numFmtId="0" fontId="29" fillId="14" borderId="54" xfId="0" applyFont="1" applyFill="1" applyBorder="1" applyAlignment="1">
      <alignment horizontal="left" vertical="top"/>
    </xf>
    <xf numFmtId="0" fontId="29" fillId="14" borderId="55" xfId="0" applyFont="1" applyFill="1" applyBorder="1" applyAlignment="1">
      <alignment horizontal="left" vertical="top"/>
    </xf>
    <xf numFmtId="0" fontId="29" fillId="14" borderId="56" xfId="0" applyFont="1" applyFill="1" applyBorder="1" applyAlignment="1">
      <alignment horizontal="left" vertical="top"/>
    </xf>
    <xf numFmtId="0" fontId="26" fillId="16" borderId="9" xfId="0" applyFont="1" applyFill="1" applyBorder="1" applyAlignment="1">
      <alignment horizontal="center"/>
    </xf>
    <xf numFmtId="0" fontId="5" fillId="16" borderId="11" xfId="0" applyFont="1" applyFill="1" applyBorder="1" applyAlignment="1">
      <alignment horizontal="center"/>
    </xf>
    <xf numFmtId="0" fontId="5" fillId="16" borderId="44" xfId="0" applyFont="1" applyFill="1" applyBorder="1" applyAlignment="1">
      <alignment horizontal="center"/>
    </xf>
    <xf numFmtId="0" fontId="31" fillId="0" borderId="11" xfId="0" applyFont="1" applyBorder="1" applyAlignment="1">
      <alignment horizontal="left" vertical="center" wrapText="1"/>
    </xf>
    <xf numFmtId="0" fontId="1" fillId="2" borderId="42" xfId="0" applyFont="1" applyFill="1" applyBorder="1" applyAlignment="1">
      <alignment horizontal="left" vertical="center"/>
    </xf>
    <xf numFmtId="0" fontId="1" fillId="2" borderId="46" xfId="0" applyFont="1" applyFill="1" applyBorder="1" applyAlignment="1">
      <alignment horizontal="left" vertical="center"/>
    </xf>
    <xf numFmtId="44" fontId="29" fillId="0" borderId="2" xfId="0" applyNumberFormat="1" applyFont="1" applyFill="1" applyBorder="1" applyAlignment="1">
      <alignment horizontal="center" vertical="center"/>
    </xf>
    <xf numFmtId="44" fontId="29" fillId="0" borderId="0" xfId="0" applyNumberFormat="1" applyFont="1" applyFill="1" applyBorder="1" applyAlignment="1">
      <alignment horizontal="center" vertical="center"/>
    </xf>
    <xf numFmtId="44" fontId="29" fillId="0" borderId="43" xfId="0" applyNumberFormat="1" applyFont="1" applyFill="1" applyBorder="1" applyAlignment="1">
      <alignment horizontal="center" vertical="center"/>
    </xf>
    <xf numFmtId="44" fontId="29" fillId="0" borderId="51" xfId="0" applyNumberFormat="1" applyFont="1" applyFill="1" applyBorder="1" applyAlignment="1">
      <alignment horizontal="center" vertical="center"/>
    </xf>
    <xf numFmtId="44" fontId="29" fillId="0" borderId="11" xfId="0" applyNumberFormat="1" applyFont="1" applyFill="1" applyBorder="1" applyAlignment="1">
      <alignment horizontal="center" vertical="center"/>
    </xf>
    <xf numFmtId="44" fontId="29" fillId="0" borderId="44" xfId="0" applyNumberFormat="1" applyFont="1" applyFill="1" applyBorder="1" applyAlignment="1">
      <alignment horizontal="center" vertical="center"/>
    </xf>
    <xf numFmtId="0" fontId="29" fillId="14" borderId="50" xfId="0" applyFont="1" applyFill="1" applyBorder="1" applyAlignment="1">
      <alignment horizontal="center" vertical="center"/>
    </xf>
    <xf numFmtId="0" fontId="29" fillId="14" borderId="52" xfId="0" applyFont="1" applyFill="1" applyBorder="1" applyAlignment="1">
      <alignment horizontal="center" vertical="center"/>
    </xf>
    <xf numFmtId="0" fontId="29" fillId="14" borderId="53" xfId="0" applyFont="1" applyFill="1" applyBorder="1" applyAlignment="1">
      <alignment horizontal="center" vertical="center"/>
    </xf>
    <xf numFmtId="0" fontId="29" fillId="14" borderId="54" xfId="0" applyFont="1" applyFill="1" applyBorder="1" applyAlignment="1">
      <alignment horizontal="center" vertical="center"/>
    </xf>
    <xf numFmtId="0" fontId="29" fillId="14" borderId="55" xfId="0" applyFont="1" applyFill="1" applyBorder="1" applyAlignment="1">
      <alignment horizontal="center" vertical="center"/>
    </xf>
    <xf numFmtId="0" fontId="29" fillId="14" borderId="56" xfId="0" applyFont="1" applyFill="1" applyBorder="1" applyAlignment="1">
      <alignment horizontal="center" vertical="center"/>
    </xf>
    <xf numFmtId="0" fontId="28" fillId="12" borderId="65" xfId="0" applyFont="1" applyFill="1" applyBorder="1" applyAlignment="1">
      <alignment horizontal="center"/>
    </xf>
    <xf numFmtId="0" fontId="21" fillId="12" borderId="66" xfId="0" applyFont="1" applyFill="1" applyBorder="1" applyAlignment="1">
      <alignment horizontal="center"/>
    </xf>
    <xf numFmtId="0" fontId="21" fillId="12" borderId="67" xfId="0" applyFont="1" applyFill="1" applyBorder="1" applyAlignment="1">
      <alignment horizontal="center"/>
    </xf>
    <xf numFmtId="0" fontId="28" fillId="12" borderId="58" xfId="0" applyFont="1" applyFill="1" applyBorder="1" applyAlignment="1">
      <alignment horizontal="center"/>
    </xf>
    <xf numFmtId="0" fontId="28" fillId="12" borderId="59" xfId="0" applyFont="1" applyFill="1" applyBorder="1" applyAlignment="1">
      <alignment horizontal="center"/>
    </xf>
    <xf numFmtId="0" fontId="28" fillId="12" borderId="60" xfId="0" applyFont="1" applyFill="1" applyBorder="1" applyAlignment="1">
      <alignment horizontal="center"/>
    </xf>
    <xf numFmtId="0" fontId="10" fillId="14" borderId="0" xfId="0" applyFont="1" applyFill="1" applyBorder="1" applyAlignment="1">
      <alignment horizontal="left" vertical="center"/>
    </xf>
    <xf numFmtId="0" fontId="10" fillId="14" borderId="11" xfId="0" applyFont="1" applyFill="1" applyBorder="1" applyAlignment="1">
      <alignment horizontal="left" vertical="center"/>
    </xf>
    <xf numFmtId="0" fontId="10" fillId="14" borderId="43" xfId="0" applyFont="1" applyFill="1" applyBorder="1" applyAlignment="1">
      <alignment horizontal="left" vertical="center"/>
    </xf>
    <xf numFmtId="0" fontId="10" fillId="14" borderId="44" xfId="0" applyFont="1" applyFill="1" applyBorder="1" applyAlignment="1">
      <alignment horizontal="left" vertical="center"/>
    </xf>
    <xf numFmtId="0" fontId="2" fillId="3" borderId="24" xfId="0" applyFont="1" applyFill="1" applyBorder="1" applyAlignment="1">
      <alignment horizontal="center"/>
    </xf>
    <xf numFmtId="0" fontId="2" fillId="3" borderId="22" xfId="0" applyFont="1" applyFill="1" applyBorder="1" applyAlignment="1">
      <alignment horizontal="center"/>
    </xf>
    <xf numFmtId="0" fontId="10" fillId="14" borderId="7" xfId="0" applyFont="1" applyFill="1" applyBorder="1" applyAlignment="1">
      <alignment horizontal="left" vertical="center"/>
    </xf>
    <xf numFmtId="0" fontId="10" fillId="14" borderId="9" xfId="0" applyFont="1" applyFill="1" applyBorder="1" applyAlignment="1">
      <alignment horizontal="left" vertical="center"/>
    </xf>
    <xf numFmtId="0" fontId="22" fillId="0" borderId="5" xfId="0" applyFont="1" applyBorder="1" applyAlignment="1">
      <alignment horizontal="center" vertical="top" wrapText="1"/>
    </xf>
    <xf numFmtId="0" fontId="22" fillId="0" borderId="0" xfId="0" applyFont="1" applyBorder="1" applyAlignment="1">
      <alignment horizontal="center" vertical="top" wrapText="1"/>
    </xf>
    <xf numFmtId="44" fontId="2" fillId="14" borderId="24" xfId="1" applyFont="1" applyFill="1" applyBorder="1" applyAlignment="1">
      <alignment horizontal="center" vertical="top"/>
    </xf>
    <xf numFmtId="44" fontId="2" fillId="14" borderId="36" xfId="1" applyFont="1" applyFill="1" applyBorder="1" applyAlignment="1">
      <alignment horizontal="center" vertical="top"/>
    </xf>
    <xf numFmtId="44" fontId="2" fillId="14" borderId="22" xfId="1" applyFont="1" applyFill="1" applyBorder="1" applyAlignment="1">
      <alignment horizontal="center" vertical="top"/>
    </xf>
    <xf numFmtId="0" fontId="13" fillId="2" borderId="26" xfId="0" applyFont="1" applyFill="1" applyBorder="1" applyAlignment="1">
      <alignment horizontal="center"/>
    </xf>
    <xf numFmtId="0" fontId="13" fillId="2" borderId="27" xfId="0" applyFont="1" applyFill="1" applyBorder="1" applyAlignment="1">
      <alignment horizontal="center"/>
    </xf>
    <xf numFmtId="0" fontId="13" fillId="2" borderId="14" xfId="0" applyFont="1" applyFill="1" applyBorder="1" applyAlignment="1">
      <alignment horizontal="center"/>
    </xf>
    <xf numFmtId="0" fontId="4" fillId="0" borderId="0" xfId="0" applyFont="1" applyAlignment="1">
      <alignment horizontal="center" wrapText="1"/>
    </xf>
    <xf numFmtId="0" fontId="0" fillId="0" borderId="0" xfId="0" applyAlignment="1">
      <alignment horizontal="left" vertical="center" wrapText="1"/>
    </xf>
    <xf numFmtId="0" fontId="2" fillId="5" borderId="32"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2" fillId="5" borderId="25" xfId="0" applyFont="1" applyFill="1" applyBorder="1" applyAlignment="1">
      <alignment horizontal="center" vertical="center" wrapText="1"/>
    </xf>
    <xf numFmtId="49" fontId="2" fillId="14" borderId="32" xfId="0" applyNumberFormat="1" applyFont="1" applyFill="1" applyBorder="1" applyAlignment="1">
      <alignment horizontal="left" vertical="top"/>
    </xf>
    <xf numFmtId="49" fontId="2" fillId="14" borderId="35" xfId="0" applyNumberFormat="1" applyFont="1" applyFill="1" applyBorder="1" applyAlignment="1">
      <alignment horizontal="left" vertical="top"/>
    </xf>
    <xf numFmtId="49" fontId="2" fillId="14" borderId="25" xfId="0" applyNumberFormat="1" applyFont="1" applyFill="1" applyBorder="1" applyAlignment="1">
      <alignment horizontal="left" vertical="top"/>
    </xf>
    <xf numFmtId="0" fontId="27" fillId="16" borderId="0" xfId="0" applyFont="1" applyFill="1" applyBorder="1" applyAlignment="1">
      <alignment horizontal="center"/>
    </xf>
    <xf numFmtId="49" fontId="2" fillId="14" borderId="24" xfId="0" applyNumberFormat="1" applyFont="1" applyFill="1" applyBorder="1" applyAlignment="1">
      <alignment horizontal="left" vertical="top"/>
    </xf>
    <xf numFmtId="49" fontId="2" fillId="14" borderId="36" xfId="0" applyNumberFormat="1" applyFont="1" applyFill="1" applyBorder="1" applyAlignment="1">
      <alignment horizontal="left" vertical="top"/>
    </xf>
    <xf numFmtId="49" fontId="2" fillId="14" borderId="22" xfId="0" applyNumberFormat="1" applyFont="1" applyFill="1" applyBorder="1" applyAlignment="1">
      <alignment horizontal="left" vertical="top"/>
    </xf>
    <xf numFmtId="0" fontId="0" fillId="0" borderId="0" xfId="0" applyAlignment="1">
      <alignment horizontal="left" vertical="center"/>
    </xf>
    <xf numFmtId="0" fontId="0" fillId="0" borderId="0" xfId="0" applyAlignment="1">
      <alignment horizontal="left" vertical="center" indent="1"/>
    </xf>
    <xf numFmtId="0" fontId="2" fillId="14" borderId="40" xfId="0" applyFont="1" applyFill="1" applyBorder="1" applyAlignment="1">
      <alignment horizontal="left" vertical="top"/>
    </xf>
    <xf numFmtId="0" fontId="2" fillId="14" borderId="10" xfId="0" applyFont="1" applyFill="1" applyBorder="1" applyAlignment="1">
      <alignment horizontal="left" vertical="top"/>
    </xf>
    <xf numFmtId="0" fontId="2" fillId="5" borderId="34" xfId="0" applyFont="1" applyFill="1" applyBorder="1" applyAlignment="1">
      <alignment horizontal="center" vertical="center" wrapText="1"/>
    </xf>
    <xf numFmtId="167" fontId="2" fillId="14" borderId="10" xfId="2" applyNumberFormat="1" applyFont="1" applyFill="1" applyBorder="1" applyAlignment="1">
      <alignment horizontal="center" vertical="center"/>
    </xf>
    <xf numFmtId="44" fontId="2" fillId="14" borderId="10" xfId="1" applyFont="1" applyFill="1" applyBorder="1" applyAlignment="1">
      <alignment horizontal="center" vertical="center"/>
    </xf>
    <xf numFmtId="0" fontId="2" fillId="0" borderId="45" xfId="0" applyFont="1" applyFill="1" applyBorder="1" applyAlignment="1">
      <alignment horizontal="left" vertical="top"/>
    </xf>
    <xf numFmtId="0" fontId="2" fillId="0" borderId="1" xfId="0" applyFont="1" applyFill="1" applyBorder="1" applyAlignment="1">
      <alignment horizontal="left" vertical="top"/>
    </xf>
    <xf numFmtId="44" fontId="2" fillId="14" borderId="1" xfId="1" applyFont="1" applyFill="1" applyBorder="1" applyAlignment="1">
      <alignment horizontal="center" vertical="center"/>
    </xf>
    <xf numFmtId="167" fontId="2" fillId="14" borderId="1" xfId="2" applyNumberFormat="1" applyFont="1" applyFill="1" applyBorder="1" applyAlignment="1">
      <alignment horizontal="center" vertical="center"/>
    </xf>
    <xf numFmtId="0" fontId="2" fillId="14" borderId="45" xfId="0" applyFont="1" applyFill="1" applyBorder="1" applyAlignment="1">
      <alignment horizontal="left" vertical="top"/>
    </xf>
    <xf numFmtId="0" fontId="2" fillId="14" borderId="1" xfId="0" applyFont="1" applyFill="1" applyBorder="1" applyAlignment="1">
      <alignment horizontal="left" vertical="top"/>
    </xf>
    <xf numFmtId="0" fontId="13" fillId="2" borderId="13" xfId="0" applyFont="1" applyFill="1" applyBorder="1" applyAlignment="1">
      <alignment horizontal="center"/>
    </xf>
    <xf numFmtId="0" fontId="0" fillId="14" borderId="0" xfId="0" applyFill="1" applyAlignment="1">
      <alignment horizontal="left" vertical="top"/>
    </xf>
    <xf numFmtId="0" fontId="0" fillId="0" borderId="0" xfId="0" applyBorder="1" applyAlignment="1">
      <alignment horizontal="center"/>
    </xf>
    <xf numFmtId="0" fontId="13" fillId="17" borderId="26" xfId="0" applyFont="1" applyFill="1" applyBorder="1" applyAlignment="1">
      <alignment horizontal="center"/>
    </xf>
    <xf numFmtId="0" fontId="13" fillId="17" borderId="14" xfId="0" applyFont="1" applyFill="1" applyBorder="1" applyAlignment="1">
      <alignment horizontal="center"/>
    </xf>
    <xf numFmtId="0" fontId="0" fillId="0" borderId="0" xfId="0" applyBorder="1" applyAlignment="1">
      <alignment horizontal="left" vertical="center" wrapText="1"/>
    </xf>
    <xf numFmtId="0" fontId="0" fillId="5" borderId="48" xfId="0" applyFill="1" applyBorder="1" applyAlignment="1">
      <alignment horizontal="left" vertical="top" wrapText="1"/>
    </xf>
    <xf numFmtId="0" fontId="0" fillId="5" borderId="49" xfId="0" applyFill="1" applyBorder="1" applyAlignment="1">
      <alignment horizontal="left" vertical="top" wrapText="1"/>
    </xf>
    <xf numFmtId="0" fontId="0" fillId="14" borderId="48" xfId="0" applyFill="1" applyBorder="1" applyAlignment="1">
      <alignment horizontal="center" vertical="center"/>
    </xf>
    <xf numFmtId="0" fontId="0" fillId="14" borderId="49" xfId="0" applyFill="1" applyBorder="1" applyAlignment="1">
      <alignment horizontal="center" vertical="center"/>
    </xf>
    <xf numFmtId="0" fontId="4" fillId="0" borderId="0" xfId="0" applyFont="1" applyAlignment="1">
      <alignment horizontal="right" wrapText="1"/>
    </xf>
    <xf numFmtId="49" fontId="2" fillId="14" borderId="32" xfId="0" applyNumberFormat="1" applyFont="1" applyFill="1" applyBorder="1" applyAlignment="1">
      <alignment horizontal="center" vertical="center"/>
    </xf>
    <xf numFmtId="49" fontId="2" fillId="14" borderId="35" xfId="0" applyNumberFormat="1" applyFont="1" applyFill="1" applyBorder="1" applyAlignment="1">
      <alignment horizontal="center" vertical="center"/>
    </xf>
    <xf numFmtId="49" fontId="2" fillId="14" borderId="25" xfId="0" applyNumberFormat="1" applyFont="1" applyFill="1" applyBorder="1" applyAlignment="1">
      <alignment horizontal="center" vertical="center"/>
    </xf>
    <xf numFmtId="49" fontId="2" fillId="14" borderId="24" xfId="0" applyNumberFormat="1" applyFont="1" applyFill="1" applyBorder="1" applyAlignment="1">
      <alignment horizontal="center" vertical="center"/>
    </xf>
    <xf numFmtId="49" fontId="2" fillId="14" borderId="36" xfId="0" applyNumberFormat="1" applyFont="1" applyFill="1" applyBorder="1" applyAlignment="1">
      <alignment horizontal="center" vertical="center"/>
    </xf>
    <xf numFmtId="49" fontId="2" fillId="14" borderId="22" xfId="0" applyNumberFormat="1" applyFont="1" applyFill="1" applyBorder="1" applyAlignment="1">
      <alignment horizontal="center" vertical="center"/>
    </xf>
    <xf numFmtId="49" fontId="2" fillId="14" borderId="32" xfId="0" applyNumberFormat="1" applyFont="1" applyFill="1" applyBorder="1" applyAlignment="1">
      <alignment horizontal="left" vertical="center"/>
    </xf>
    <xf numFmtId="49" fontId="2" fillId="14" borderId="25" xfId="0" applyNumberFormat="1" applyFont="1" applyFill="1" applyBorder="1" applyAlignment="1">
      <alignment horizontal="left" vertical="center"/>
    </xf>
    <xf numFmtId="49" fontId="2" fillId="14" borderId="24" xfId="0" applyNumberFormat="1" applyFont="1" applyFill="1" applyBorder="1" applyAlignment="1">
      <alignment horizontal="left" vertical="center"/>
    </xf>
    <xf numFmtId="49" fontId="2" fillId="14" borderId="22" xfId="0" applyNumberFormat="1" applyFont="1" applyFill="1" applyBorder="1" applyAlignment="1">
      <alignment horizontal="left" vertical="center"/>
    </xf>
    <xf numFmtId="0" fontId="13" fillId="2" borderId="26" xfId="0" applyFont="1" applyFill="1" applyBorder="1" applyAlignment="1">
      <alignment horizontal="left"/>
    </xf>
    <xf numFmtId="0" fontId="13" fillId="2" borderId="27" xfId="0" applyFont="1" applyFill="1" applyBorder="1" applyAlignment="1">
      <alignment horizontal="left"/>
    </xf>
    <xf numFmtId="0" fontId="42" fillId="0" borderId="0" xfId="0" applyFont="1" applyAlignment="1">
      <alignment horizontal="left" vertical="center" wrapText="1"/>
    </xf>
    <xf numFmtId="9" fontId="2" fillId="14" borderId="24" xfId="2" applyFont="1" applyFill="1" applyBorder="1" applyAlignment="1">
      <alignment horizontal="center" vertical="center"/>
    </xf>
    <xf numFmtId="9" fontId="2" fillId="14" borderId="36" xfId="2" applyFont="1" applyFill="1" applyBorder="1" applyAlignment="1">
      <alignment horizontal="center" vertical="center"/>
    </xf>
    <xf numFmtId="44" fontId="2" fillId="14" borderId="21" xfId="1" applyFont="1" applyFill="1" applyBorder="1" applyAlignment="1">
      <alignment horizontal="center" vertical="center"/>
    </xf>
    <xf numFmtId="44" fontId="2" fillId="14" borderId="36" xfId="1" applyFont="1" applyFill="1" applyBorder="1" applyAlignment="1">
      <alignment horizontal="center" vertical="center"/>
    </xf>
    <xf numFmtId="44" fontId="2" fillId="14" borderId="22" xfId="1" applyFont="1" applyFill="1" applyBorder="1" applyAlignment="1">
      <alignment horizontal="center" vertical="center"/>
    </xf>
    <xf numFmtId="0" fontId="18" fillId="0" borderId="0" xfId="0" applyFont="1" applyAlignment="1">
      <alignment horizontal="center"/>
    </xf>
    <xf numFmtId="49" fontId="2" fillId="14" borderId="21" xfId="2" applyNumberFormat="1" applyFont="1" applyFill="1" applyBorder="1" applyAlignment="1">
      <alignment horizontal="center" vertical="center"/>
    </xf>
    <xf numFmtId="49" fontId="2" fillId="14" borderId="22" xfId="2" applyNumberFormat="1" applyFont="1" applyFill="1" applyBorder="1" applyAlignment="1">
      <alignment horizontal="center" vertical="center"/>
    </xf>
  </cellXfs>
  <cellStyles count="3">
    <cellStyle name="Currency" xfId="1" builtinId="4"/>
    <cellStyle name="Normal" xfId="0" builtinId="0"/>
    <cellStyle name="Percent" xfId="2" builtinId="5"/>
  </cellStyles>
  <dxfs count="103">
    <dxf>
      <font>
        <b/>
        <i val="0"/>
        <color theme="1"/>
      </font>
      <numFmt numFmtId="14" formatCode="0.00%"/>
      <fill>
        <patternFill>
          <bgColor rgb="FF00B0F0"/>
        </patternFill>
      </fill>
    </dxf>
    <dxf>
      <font>
        <color rgb="FF44546A"/>
      </font>
      <numFmt numFmtId="14" formatCode="0.00%"/>
    </dxf>
    <dxf>
      <font>
        <b/>
        <i val="0"/>
        <color auto="1"/>
      </font>
      <numFmt numFmtId="14" formatCode="0.00%"/>
      <fill>
        <patternFill>
          <bgColor rgb="FF00B0F0"/>
        </patternFill>
      </fill>
    </dxf>
    <dxf>
      <font>
        <color rgb="FF44546A"/>
      </font>
    </dxf>
    <dxf>
      <font>
        <b/>
        <i val="0"/>
        <color auto="1"/>
      </font>
      <numFmt numFmtId="14" formatCode="0.00%"/>
      <fill>
        <patternFill>
          <bgColor rgb="FF00B0F0"/>
        </patternFill>
      </fill>
    </dxf>
    <dxf>
      <font>
        <color rgb="FF44546A"/>
      </font>
      <numFmt numFmtId="14" formatCode="0.0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4" formatCode="_(&quot;$&quot;* #,##0.00_);_(&quot;$&quot;* \(#,##0.00\);_(&quot;$&quot;* &quot;-&quot;??_);_(@_)"/>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4" formatCode="_(&quot;$&quot;* #,##0.00_);_(&quot;$&quot;* \(#,##0.00\);_(&quot;$&quot;* &quot;-&quot;??_);_(@_)"/>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medium">
          <color rgb="FF000000"/>
        </bottom>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medium">
          <color rgb="FF000000"/>
        </bottom>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medium">
          <color rgb="FF000000"/>
        </bottom>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medium">
          <color rgb="FF000000"/>
        </bottom>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center" textRotation="0" wrapText="0" indent="0" justifyLastLine="0" shrinkToFit="0" readingOrder="0"/>
    </dxf>
    <dxf>
      <border outline="0">
        <bottom style="thin">
          <color rgb="FF000000"/>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34" formatCode="_(&quot;$&quot;* #,##0.00_);_(&quot;$&quot;* \(#,##0.00\);_(&quot;$&quot;* &quot;-&quot;??_);_(@_)"/>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medium">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44546A"/>
      <color rgb="FF24FC29"/>
      <color rgb="FFFF0000"/>
      <color rgb="FFF3F3FF"/>
      <color rgb="FFFFFFCC"/>
      <color rgb="FFFFCCCC"/>
      <color rgb="FFFFF8E5"/>
      <color rgb="FFFFDDDE"/>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479425</xdr:colOff>
      <xdr:row>0</xdr:row>
      <xdr:rowOff>1352426</xdr:rowOff>
    </xdr:to>
    <xdr:pic>
      <xdr:nvPicPr>
        <xdr:cNvPr id="5" name="Picture 4">
          <a:extLst>
            <a:ext uri="{FF2B5EF4-FFF2-40B4-BE49-F238E27FC236}">
              <a16:creationId xmlns:a16="http://schemas.microsoft.com/office/drawing/2014/main" id="{83E3CB87-7098-78E7-5CC1-9ECB06897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BECA0830-A694-41BB-95F7-4554385D81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630555</xdr:colOff>
      <xdr:row>1</xdr:row>
      <xdr:rowOff>22101</xdr:rowOff>
    </xdr:to>
    <xdr:pic>
      <xdr:nvPicPr>
        <xdr:cNvPr id="2" name="Picture 1">
          <a:extLst>
            <a:ext uri="{FF2B5EF4-FFF2-40B4-BE49-F238E27FC236}">
              <a16:creationId xmlns:a16="http://schemas.microsoft.com/office/drawing/2014/main" id="{61DDAACB-2729-4489-AB3F-9B864DBAEA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2341245</xdr:colOff>
      <xdr:row>1</xdr:row>
      <xdr:rowOff>18291</xdr:rowOff>
    </xdr:to>
    <xdr:pic>
      <xdr:nvPicPr>
        <xdr:cNvPr id="2" name="Picture 1">
          <a:extLst>
            <a:ext uri="{FF2B5EF4-FFF2-40B4-BE49-F238E27FC236}">
              <a16:creationId xmlns:a16="http://schemas.microsoft.com/office/drawing/2014/main" id="{E00C0831-4495-437E-891F-10589B7F39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A62643C3-9D93-4F84-B036-9E178FF84E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0</xdr:col>
      <xdr:colOff>2345055</xdr:colOff>
      <xdr:row>1</xdr:row>
      <xdr:rowOff>22101</xdr:rowOff>
    </xdr:to>
    <xdr:pic>
      <xdr:nvPicPr>
        <xdr:cNvPr id="3" name="Picture 2">
          <a:extLst>
            <a:ext uri="{FF2B5EF4-FFF2-40B4-BE49-F238E27FC236}">
              <a16:creationId xmlns:a16="http://schemas.microsoft.com/office/drawing/2014/main" id="{C487BC7A-6EC5-4BEC-92AB-D5F45E9B17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0</xdr:col>
      <xdr:colOff>2345055</xdr:colOff>
      <xdr:row>1</xdr:row>
      <xdr:rowOff>22101</xdr:rowOff>
    </xdr:to>
    <xdr:pic>
      <xdr:nvPicPr>
        <xdr:cNvPr id="4" name="Picture 3">
          <a:extLst>
            <a:ext uri="{FF2B5EF4-FFF2-40B4-BE49-F238E27FC236}">
              <a16:creationId xmlns:a16="http://schemas.microsoft.com/office/drawing/2014/main" id="{61928C9F-148F-4400-AEDF-D31303F28E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1</xdr:row>
      <xdr:rowOff>22101</xdr:rowOff>
    </xdr:to>
    <xdr:pic>
      <xdr:nvPicPr>
        <xdr:cNvPr id="2" name="Picture 1">
          <a:extLst>
            <a:ext uri="{FF2B5EF4-FFF2-40B4-BE49-F238E27FC236}">
              <a16:creationId xmlns:a16="http://schemas.microsoft.com/office/drawing/2014/main" id="{444F8349-09AD-4518-B09A-17024BCAFF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1</xdr:col>
      <xdr:colOff>11430</xdr:colOff>
      <xdr:row>1</xdr:row>
      <xdr:rowOff>22101</xdr:rowOff>
    </xdr:to>
    <xdr:pic>
      <xdr:nvPicPr>
        <xdr:cNvPr id="4" name="Picture 3">
          <a:extLst>
            <a:ext uri="{FF2B5EF4-FFF2-40B4-BE49-F238E27FC236}">
              <a16:creationId xmlns:a16="http://schemas.microsoft.com/office/drawing/2014/main" id="{6AA94188-D396-4A61-98EE-33E68F92B9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1</xdr:col>
      <xdr:colOff>11430</xdr:colOff>
      <xdr:row>1</xdr:row>
      <xdr:rowOff>22101</xdr:rowOff>
    </xdr:to>
    <xdr:pic>
      <xdr:nvPicPr>
        <xdr:cNvPr id="5" name="Picture 4">
          <a:extLst>
            <a:ext uri="{FF2B5EF4-FFF2-40B4-BE49-F238E27FC236}">
              <a16:creationId xmlns:a16="http://schemas.microsoft.com/office/drawing/2014/main" id="{D4FDB03F-7B5B-451B-80DB-DA767E5573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1</xdr:col>
      <xdr:colOff>11430</xdr:colOff>
      <xdr:row>1</xdr:row>
      <xdr:rowOff>22101</xdr:rowOff>
    </xdr:to>
    <xdr:pic>
      <xdr:nvPicPr>
        <xdr:cNvPr id="6" name="Picture 5">
          <a:extLst>
            <a:ext uri="{FF2B5EF4-FFF2-40B4-BE49-F238E27FC236}">
              <a16:creationId xmlns:a16="http://schemas.microsoft.com/office/drawing/2014/main" id="{70805EB0-86E2-437B-A765-5DD218C886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46B88F55-4F4E-4DE7-B889-777BDE8C25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754AE472-AD0E-46EB-8455-A3A1C3E50E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D2F82AD2-DD31-41BA-A498-329CD300D6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twoCellAnchor editAs="oneCell">
    <xdr:from>
      <xdr:col>0</xdr:col>
      <xdr:colOff>0</xdr:colOff>
      <xdr:row>0</xdr:row>
      <xdr:rowOff>0</xdr:rowOff>
    </xdr:from>
    <xdr:to>
      <xdr:col>0</xdr:col>
      <xdr:colOff>2345055</xdr:colOff>
      <xdr:row>1</xdr:row>
      <xdr:rowOff>22101</xdr:rowOff>
    </xdr:to>
    <xdr:pic>
      <xdr:nvPicPr>
        <xdr:cNvPr id="3" name="Picture 2">
          <a:extLst>
            <a:ext uri="{FF2B5EF4-FFF2-40B4-BE49-F238E27FC236}">
              <a16:creationId xmlns:a16="http://schemas.microsoft.com/office/drawing/2014/main" id="{1C091E2F-960E-4C2D-8A07-45F4906B62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2341245</xdr:colOff>
      <xdr:row>1</xdr:row>
      <xdr:rowOff>22139</xdr:rowOff>
    </xdr:to>
    <xdr:pic>
      <xdr:nvPicPr>
        <xdr:cNvPr id="4" name="Picture 3">
          <a:extLst>
            <a:ext uri="{FF2B5EF4-FFF2-40B4-BE49-F238E27FC236}">
              <a16:creationId xmlns:a16="http://schemas.microsoft.com/office/drawing/2014/main" id="{56B0B79B-EDEA-44CC-AA2E-674F83C807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45055" cy="13518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214630</xdr:colOff>
      <xdr:row>1</xdr:row>
      <xdr:rowOff>18926</xdr:rowOff>
    </xdr:to>
    <xdr:pic>
      <xdr:nvPicPr>
        <xdr:cNvPr id="5" name="Picture 4">
          <a:extLst>
            <a:ext uri="{FF2B5EF4-FFF2-40B4-BE49-F238E27FC236}">
              <a16:creationId xmlns:a16="http://schemas.microsoft.com/office/drawing/2014/main" id="{7BA2D206-9FE1-4FD6-8129-B8ED1979B5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xdr:colOff>
      <xdr:row>1</xdr:row>
      <xdr:rowOff>18926</xdr:rowOff>
    </xdr:to>
    <xdr:pic>
      <xdr:nvPicPr>
        <xdr:cNvPr id="2" name="Picture 1">
          <a:extLst>
            <a:ext uri="{FF2B5EF4-FFF2-40B4-BE49-F238E27FC236}">
              <a16:creationId xmlns:a16="http://schemas.microsoft.com/office/drawing/2014/main" id="{8ACF44E8-914A-44CF-8CE3-2D31A5742C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75205" cy="135242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234315</xdr:colOff>
      <xdr:row>1</xdr:row>
      <xdr:rowOff>22101</xdr:rowOff>
    </xdr:to>
    <xdr:pic>
      <xdr:nvPicPr>
        <xdr:cNvPr id="2" name="Picture 1">
          <a:extLst>
            <a:ext uri="{FF2B5EF4-FFF2-40B4-BE49-F238E27FC236}">
              <a16:creationId xmlns:a16="http://schemas.microsoft.com/office/drawing/2014/main" id="{696AE6D8-F8AF-4314-90D3-9D92B826DC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2345055</xdr:colOff>
      <xdr:row>1</xdr:row>
      <xdr:rowOff>22101</xdr:rowOff>
    </xdr:to>
    <xdr:pic>
      <xdr:nvPicPr>
        <xdr:cNvPr id="2" name="Picture 1">
          <a:extLst>
            <a:ext uri="{FF2B5EF4-FFF2-40B4-BE49-F238E27FC236}">
              <a16:creationId xmlns:a16="http://schemas.microsoft.com/office/drawing/2014/main" id="{89ABC620-818C-4B6B-93FB-076FB5905E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354580" cy="136131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25A9CA-26D7-46A5-801E-E333BECBF4BA}" name="Table9" displayName="Table9" ref="F7:F58" totalsRowShown="0" headerRowDxfId="102" dataDxfId="100" headerRowBorderDxfId="101" tableBorderDxfId="99" totalsRowBorderDxfId="98" dataCellStyle="Currency">
  <tableColumns count="1">
    <tableColumn id="1" xr3:uid="{3B22D202-7120-47AC-BBA1-BE5E9F59DD9C}" name="Total" dataDxfId="97" dataCellStyle="Currency">
      <calculatedColumnFormula>SUM(D8*E8)</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F3569AC-F156-402C-80F4-CE1A2B83EE16}" name="Table13" displayName="Table13" ref="N6:O27" totalsRowShown="0" headerRowDxfId="40" dataDxfId="38" headerRowBorderDxfId="39" tableBorderDxfId="37" totalsRowBorderDxfId="36" dataCellStyle="Currency">
  <tableColumns count="2">
    <tableColumn id="1" xr3:uid="{BC0D31E0-6300-4A03-A9AC-16D491E01342}" name="Total" dataDxfId="35" dataCellStyle="Currency">
      <calculatedColumnFormula>SUM(H7+I7+J7+K7+L7)</calculatedColumnFormula>
    </tableColumn>
    <tableColumn id="2" xr3:uid="{78949AD1-13F5-46D4-9987-4DFA9622DFD0}" name="Cost Share " dataDxfId="34" dataCellStyle="Currency"/>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C42273F-CBAC-48A3-8F72-BE1FA5A78A0E}" name="Table14" displayName="Table14" ref="N31:O47" totalsRowShown="0" headerRowDxfId="33" dataDxfId="31" headerRowBorderDxfId="32" tableBorderDxfId="30" totalsRowBorderDxfId="29" dataCellStyle="Currency">
  <tableColumns count="2">
    <tableColumn id="1" xr3:uid="{BC79CCD8-0F26-42B4-A308-FF83399982F2}" name="Total" dataDxfId="28" dataCellStyle="Currency">
      <calculatedColumnFormula>SUM(H32+I32+J32+K32+L32)</calculatedColumnFormula>
    </tableColumn>
    <tableColumn id="2" xr3:uid="{87101C65-F7AF-4E38-9478-C0775F8CB430}" name="Cost Share " dataDxfId="27" dataCellStyle="Currency"/>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2A3724F-4BC0-4A7C-B242-89C95E9F16F7}" name="Table15" displayName="Table15" ref="F5:G15" totalsRowShown="0" headerRowDxfId="26" dataDxfId="24" headerRowBorderDxfId="25" tableBorderDxfId="23" totalsRowBorderDxfId="22" dataCellStyle="Currency">
  <tableColumns count="2">
    <tableColumn id="1" xr3:uid="{9BFD486F-E66F-44D1-99FB-C4975400A60A}" name="Total" dataDxfId="21" dataCellStyle="Currency">
      <calculatedColumnFormula>SUM(D6*E6)</calculatedColumnFormula>
    </tableColumn>
    <tableColumn id="2" xr3:uid="{E4E6D934-2214-4B45-A7B7-FC3053CE9EF7}" name="Cost Share " dataDxfId="20" dataCellStyle="Currency"/>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420C0DC-0872-4705-ABB3-3C516704C41C}" name="Table16" displayName="Table16" ref="F19:G29" totalsRowShown="0" headerRowDxfId="19" dataDxfId="17" headerRowBorderDxfId="18" tableBorderDxfId="16" totalsRowBorderDxfId="15" dataCellStyle="Currency">
  <tableColumns count="2">
    <tableColumn id="1" xr3:uid="{FD77279F-617D-4AF7-B2CF-14A9B0AC040D}" name="Total" dataDxfId="14" dataCellStyle="Currency">
      <calculatedColumnFormula>SUM(D20*E20)</calculatedColumnFormula>
    </tableColumn>
    <tableColumn id="2" xr3:uid="{59EFA845-1E76-4AC3-8C9C-C2DFE9089195}" name="Cost Share " dataDxfId="13" dataCellStyle="Currency"/>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78A5D24-1377-4EA3-B604-595017E8F289}" name="Table17" displayName="Table17" ref="F33:G43" totalsRowShown="0" headerRowDxfId="12" dataDxfId="10" headerRowBorderDxfId="11" tableBorderDxfId="9" totalsRowBorderDxfId="8" dataCellStyle="Currency">
  <tableColumns count="2">
    <tableColumn id="1" xr3:uid="{DD6223BC-9988-4D88-A9E9-21A3F90537D9}" name="Total" dataDxfId="7" dataCellStyle="Currency">
      <calculatedColumnFormula>SUM(D34*E34)</calculatedColumnFormula>
    </tableColumn>
    <tableColumn id="2" xr3:uid="{070F9A74-5039-4F99-8346-D6AC1FFDB578}" name="Cost Share " dataDxfId="6" dataCellStyle="Currency"/>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12C106-10DF-411B-832F-F71DD28FF8A0}" name="Table3" displayName="Table3" ref="F5:G110" totalsRowShown="0" headerRowDxfId="96" dataDxfId="94" headerRowBorderDxfId="95" tableBorderDxfId="93" totalsRowBorderDxfId="92" dataCellStyle="Currency">
  <tableColumns count="2">
    <tableColumn id="1" xr3:uid="{2CB30D78-ECB7-4540-9572-3737CDD26103}" name="Total" dataDxfId="91" dataCellStyle="Currency">
      <calculatedColumnFormula>SUM(D6*E6)</calculatedColumnFormula>
    </tableColumn>
    <tableColumn id="2" xr3:uid="{AD4C4146-E871-4B10-B45A-9A69CF1C2EFA}" name="Cost Share" dataDxfId="90" dataCellStyle="Currency"/>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A67C3FA-2346-4C55-8E25-C59E4B2DF78D}" name="Table43" displayName="Table43" ref="F5:G28" totalsRowShown="0" headerRowDxfId="89" dataDxfId="87" headerRowBorderDxfId="88" tableBorderDxfId="86" totalsRowBorderDxfId="85" dataCellStyle="Currency">
  <tableColumns count="2">
    <tableColumn id="1" xr3:uid="{4C5B598B-DB73-412D-9532-0D17BB070E0B}" name="Total" dataDxfId="84" dataCellStyle="Currency">
      <calculatedColumnFormula>SUM(D6*E6)</calculatedColumnFormula>
    </tableColumn>
    <tableColumn id="2" xr3:uid="{0C2CD374-DBF4-4314-A012-7797E83D0B70}" name="Cost Share" dataDxfId="83" dataCellStyle="Currency"/>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4241EC3-F930-426B-B2AF-D5CDFC429D2F}" name="Table59" displayName="Table59" ref="F32:G55" totalsRowShown="0" headerRowDxfId="82" dataDxfId="80" headerRowBorderDxfId="81" tableBorderDxfId="79" totalsRowBorderDxfId="78" dataCellStyle="Currency">
  <tableColumns count="2">
    <tableColumn id="1" xr3:uid="{204E053F-07D4-4938-B134-FFB215651DCF}" name="Total" dataDxfId="77" dataCellStyle="Currency">
      <calculatedColumnFormula>SUM(D33*E33)</calculatedColumnFormula>
    </tableColumn>
    <tableColumn id="2" xr3:uid="{A5711D24-BC42-4CED-BA54-DE06D716E98C}" name="Cost Share" dataDxfId="76" dataCellStyle="Currency"/>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A4F3274-16C5-4740-A51C-7A711D168567}" name="Table619" displayName="Table619" ref="F59:G82" totalsRowShown="0" headerRowDxfId="75" dataDxfId="73" headerRowBorderDxfId="74" tableBorderDxfId="72" totalsRowBorderDxfId="71" dataCellStyle="Currency">
  <tableColumns count="2">
    <tableColumn id="1" xr3:uid="{579DACF4-7BB3-48A6-83EF-8E82F1A8B432}" name="Total" dataDxfId="70" dataCellStyle="Currency">
      <calculatedColumnFormula>SUM(D60*E60)</calculatedColumnFormula>
    </tableColumn>
    <tableColumn id="2" xr3:uid="{31E830B9-2528-4C99-A543-42AB53507CA0}" name="Cost Share" dataDxfId="69" dataCellStyle="Currency"/>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0DF1007-3856-4E52-863B-A2C6EEE8CE25}" name="Table720" displayName="Table720" ref="F86:G109" totalsRowShown="0" headerRowDxfId="68" dataDxfId="66" headerRowBorderDxfId="67" tableBorderDxfId="65" totalsRowBorderDxfId="64" dataCellStyle="Currency">
  <tableColumns count="2">
    <tableColumn id="1" xr3:uid="{7E3617E7-364A-42AE-981B-BEEF180B8A61}" name="Total" dataDxfId="63" dataCellStyle="Currency">
      <calculatedColumnFormula>SUM(D87*E87)</calculatedColumnFormula>
    </tableColumn>
    <tableColumn id="2" xr3:uid="{8D7B90BC-02DD-4219-B14B-35C07CA8844E}" name="Cost Share" dataDxfId="62" dataCellStyle="Currency"/>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7E29D53-525E-4326-8463-195D691671ED}" name="Table10" displayName="Table10" ref="F6:G32" totalsRowShown="0" headerRowDxfId="61" dataDxfId="59" headerRowBorderDxfId="60" tableBorderDxfId="58" totalsRowBorderDxfId="57" dataCellStyle="Currency">
  <tableColumns count="2">
    <tableColumn id="1" xr3:uid="{F42299D8-FBDE-4265-A9CB-D23F91B04281}" name="Total" dataDxfId="56" dataCellStyle="Currency">
      <calculatedColumnFormula>SUM(D7*E7)</calculatedColumnFormula>
    </tableColumn>
    <tableColumn id="2" xr3:uid="{1593A05F-606F-4FC3-9CBA-036D12D4C657}" name="Cost Share " dataDxfId="55" dataCellStyle="Currency"/>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662FA44-F2F5-43E6-BC87-6C855F32848D}" name="Table11" displayName="Table11" ref="F36:G57" totalsRowShown="0" headerRowDxfId="54" dataDxfId="52" headerRowBorderDxfId="53" tableBorderDxfId="51" totalsRowBorderDxfId="50" dataCellStyle="Currency">
  <tableColumns count="2">
    <tableColumn id="1" xr3:uid="{1CD77749-15CB-438E-8FD2-E13C4F1ECA37}" name="Total" dataDxfId="49" dataCellStyle="Currency">
      <calculatedColumnFormula>SUM(D37*E37)</calculatedColumnFormula>
    </tableColumn>
    <tableColumn id="2" xr3:uid="{60C8787B-B42D-40FB-A5FA-DCD1D62C3BAC}" name="Cost Share " dataDxfId="48" dataCellStyle="Currency"/>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AC83198-EBAD-4C0E-9FC4-B3B6847CD6A6}" name="Table12" displayName="Table12" ref="G5:H31" totalsRowShown="0" headerRowDxfId="47" dataDxfId="45" headerRowBorderDxfId="46" tableBorderDxfId="44" totalsRowBorderDxfId="43" dataCellStyle="Currency">
  <tableColumns count="2">
    <tableColumn id="1" xr3:uid="{BC6A2790-8FBB-4D6B-8742-2E0043EE2525}" name="Total" dataDxfId="42" dataCellStyle="Currency">
      <calculatedColumnFormula>SUM(E6*F6)</calculatedColumnFormula>
    </tableColumn>
    <tableColumn id="2" xr3:uid="{4DEC5EF6-EB48-4F60-BB89-07842CA6EC81}" name="Cost Share " dataDxfId="41" dataCellStyle="Currency"/>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table" Target="../tables/table14.xml"/><Relationship Id="rId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376-BFB0-4962-B470-A7B381B05A37}">
  <sheetPr>
    <tabColor rgb="FFFFF8E5"/>
    <pageSetUpPr fitToPage="1"/>
  </sheetPr>
  <dimension ref="A1:XFC67"/>
  <sheetViews>
    <sheetView showGridLines="0" tabSelected="1" topLeftCell="A53" zoomScale="80" zoomScaleNormal="80" workbookViewId="0">
      <selection activeCell="B67" sqref="B67"/>
    </sheetView>
  </sheetViews>
  <sheetFormatPr defaultColWidth="0" defaultRowHeight="15.5" zeroHeight="1"/>
  <cols>
    <col min="1" max="1" width="27.26953125" style="1" bestFit="1" customWidth="1"/>
    <col min="2" max="2" width="60.7265625" style="1" customWidth="1"/>
    <col min="3" max="5" width="30.7265625" style="1" customWidth="1"/>
    <col min="6" max="6" width="15.7265625" style="1" bestFit="1" customWidth="1"/>
    <col min="7" max="7" width="5.7265625" style="1" customWidth="1"/>
    <col min="8" max="16383" width="8.7265625" style="1" hidden="1"/>
    <col min="16384" max="16384" width="0.1796875" style="1" hidden="1" customWidth="1"/>
  </cols>
  <sheetData>
    <row r="1" spans="1:6" ht="108.75" customHeight="1">
      <c r="D1" s="244" t="s">
        <v>8</v>
      </c>
      <c r="E1" s="244"/>
      <c r="F1" s="244"/>
    </row>
    <row r="2" spans="1:6" s="104" customFormat="1" ht="40.75" customHeight="1" thickBot="1">
      <c r="A2" s="265" t="s">
        <v>116</v>
      </c>
      <c r="B2" s="265"/>
      <c r="C2" s="265"/>
      <c r="D2" s="265"/>
      <c r="E2" s="265"/>
      <c r="F2" s="265"/>
    </row>
    <row r="3" spans="1:6">
      <c r="A3" s="2" t="s">
        <v>4</v>
      </c>
      <c r="B3" s="110"/>
      <c r="C3" s="3" t="s">
        <v>5</v>
      </c>
      <c r="D3" s="256"/>
      <c r="E3" s="257"/>
      <c r="F3" s="258"/>
    </row>
    <row r="4" spans="1:6">
      <c r="A4" s="4" t="s">
        <v>0</v>
      </c>
      <c r="B4" s="111"/>
      <c r="C4" s="5"/>
      <c r="D4" s="259"/>
      <c r="E4" s="260"/>
      <c r="F4" s="261"/>
    </row>
    <row r="5" spans="1:6">
      <c r="A5" s="4" t="s">
        <v>1</v>
      </c>
      <c r="B5" s="111"/>
      <c r="C5" s="5" t="s">
        <v>6</v>
      </c>
      <c r="D5" s="253"/>
      <c r="E5" s="254"/>
      <c r="F5" s="255"/>
    </row>
    <row r="6" spans="1:6">
      <c r="A6" s="4"/>
      <c r="B6" s="111"/>
      <c r="C6" s="5" t="s">
        <v>120</v>
      </c>
      <c r="D6" s="274"/>
      <c r="E6" s="275"/>
      <c r="F6" s="276"/>
    </row>
    <row r="7" spans="1:6">
      <c r="A7" s="4" t="s">
        <v>115</v>
      </c>
      <c r="B7" s="111"/>
      <c r="C7" s="143" t="s">
        <v>123</v>
      </c>
      <c r="D7" s="277"/>
      <c r="E7" s="278"/>
      <c r="F7" s="279"/>
    </row>
    <row r="8" spans="1:6">
      <c r="A8" s="4" t="s">
        <v>2</v>
      </c>
      <c r="B8" s="111"/>
      <c r="C8" s="266" t="s">
        <v>7</v>
      </c>
      <c r="D8" s="268">
        <f>E50</f>
        <v>0</v>
      </c>
      <c r="E8" s="269"/>
      <c r="F8" s="270"/>
    </row>
    <row r="9" spans="1:6" ht="16" thickBot="1">
      <c r="A9" s="6" t="s">
        <v>3</v>
      </c>
      <c r="B9" s="112"/>
      <c r="C9" s="267"/>
      <c r="D9" s="271"/>
      <c r="E9" s="272"/>
      <c r="F9" s="273"/>
    </row>
    <row r="10" spans="1:6" ht="16" thickBot="1">
      <c r="A10" s="251"/>
      <c r="B10" s="251"/>
      <c r="C10" s="251"/>
      <c r="D10" s="251"/>
      <c r="E10" s="251"/>
      <c r="F10" s="251"/>
    </row>
    <row r="11" spans="1:6" ht="16.149999999999999" customHeight="1">
      <c r="A11" s="245" t="s">
        <v>104</v>
      </c>
      <c r="B11" s="246"/>
      <c r="C11" s="246"/>
      <c r="D11" s="246"/>
      <c r="E11" s="246"/>
      <c r="F11" s="247"/>
    </row>
    <row r="12" spans="1:6">
      <c r="A12" s="248" t="s">
        <v>102</v>
      </c>
      <c r="B12" s="249"/>
      <c r="C12" s="249"/>
      <c r="D12" s="249"/>
      <c r="E12" s="249"/>
      <c r="F12" s="250"/>
    </row>
    <row r="13" spans="1:6" ht="16" thickBot="1">
      <c r="A13" s="262" t="s">
        <v>130</v>
      </c>
      <c r="B13" s="263"/>
      <c r="C13" s="263"/>
      <c r="D13" s="263"/>
      <c r="E13" s="263"/>
      <c r="F13" s="264"/>
    </row>
    <row r="14" spans="1:6" ht="16" thickBot="1">
      <c r="A14" s="252" t="s">
        <v>100</v>
      </c>
      <c r="B14" s="252"/>
      <c r="C14" s="252"/>
      <c r="D14" s="252"/>
      <c r="E14" s="252"/>
      <c r="F14" s="252"/>
    </row>
    <row r="15" spans="1:6" ht="18.5">
      <c r="A15" s="7" t="s">
        <v>9</v>
      </c>
      <c r="B15" s="8"/>
      <c r="C15" s="8"/>
      <c r="D15" s="8"/>
      <c r="E15" s="8"/>
      <c r="F15" s="9"/>
    </row>
    <row r="16" spans="1:6" ht="16" thickBot="1">
      <c r="A16" s="290"/>
      <c r="B16" s="291"/>
      <c r="C16" s="10" t="s">
        <v>10</v>
      </c>
      <c r="D16" s="10" t="s">
        <v>11</v>
      </c>
      <c r="E16" s="10" t="s">
        <v>12</v>
      </c>
      <c r="F16" s="23" t="s">
        <v>13</v>
      </c>
    </row>
    <row r="17" spans="1:6" ht="16" thickBot="1">
      <c r="A17" s="25">
        <v>1</v>
      </c>
      <c r="B17" s="13" t="s">
        <v>14</v>
      </c>
      <c r="C17" s="49"/>
      <c r="D17" s="61">
        <f>'1) CASH Into Project'!G6</f>
        <v>0</v>
      </c>
      <c r="E17" s="49"/>
      <c r="F17" s="153"/>
    </row>
    <row r="18" spans="1:6" ht="16" thickBot="1">
      <c r="A18" s="25">
        <v>2</v>
      </c>
      <c r="B18" s="28" t="s">
        <v>24</v>
      </c>
      <c r="C18" s="164">
        <f>E18-D18</f>
        <v>0</v>
      </c>
      <c r="D18" s="164">
        <f>'2) Direct Labor'!G60</f>
        <v>0</v>
      </c>
      <c r="E18" s="164">
        <f>'2) Direct Labor'!F60</f>
        <v>0</v>
      </c>
      <c r="F18" s="153"/>
    </row>
    <row r="19" spans="1:6" ht="16" thickBot="1">
      <c r="A19" s="25">
        <v>3</v>
      </c>
      <c r="B19" s="20" t="s">
        <v>30</v>
      </c>
      <c r="C19" s="54"/>
      <c r="D19" s="54"/>
      <c r="E19" s="54"/>
      <c r="F19" s="56"/>
    </row>
    <row r="20" spans="1:6">
      <c r="A20" s="29"/>
      <c r="B20" s="22" t="s">
        <v>31</v>
      </c>
      <c r="C20" s="50">
        <f>E20-D20</f>
        <v>0</v>
      </c>
      <c r="D20" s="50">
        <f>'3) Indirect Costs'!H11</f>
        <v>0</v>
      </c>
      <c r="E20" s="50">
        <f>'3) Indirect Costs'!G11</f>
        <v>0</v>
      </c>
      <c r="F20" s="154"/>
    </row>
    <row r="21" spans="1:6">
      <c r="A21" s="21"/>
      <c r="B21" s="22" t="s">
        <v>32</v>
      </c>
      <c r="C21" s="50">
        <f>E21-D21</f>
        <v>0</v>
      </c>
      <c r="D21" s="50">
        <f>'3) Indirect Costs'!H12</f>
        <v>0</v>
      </c>
      <c r="E21" s="50">
        <f>'3) Indirect Costs'!G12</f>
        <v>0</v>
      </c>
      <c r="F21" s="154"/>
    </row>
    <row r="22" spans="1:6">
      <c r="A22" s="21"/>
      <c r="B22" s="22" t="s">
        <v>33</v>
      </c>
      <c r="C22" s="51">
        <f>E22-D22</f>
        <v>0</v>
      </c>
      <c r="D22" s="50">
        <f>'3) Indirect Costs'!H13</f>
        <v>0</v>
      </c>
      <c r="E22" s="50">
        <f>'3) Indirect Costs'!G13</f>
        <v>0</v>
      </c>
      <c r="F22" s="155"/>
    </row>
    <row r="23" spans="1:6">
      <c r="A23" s="21"/>
      <c r="B23" s="22" t="s">
        <v>34</v>
      </c>
      <c r="C23" s="51">
        <f>E23-D23</f>
        <v>0</v>
      </c>
      <c r="D23" s="50">
        <f>'3) Indirect Costs'!H14</f>
        <v>0</v>
      </c>
      <c r="E23" s="50">
        <f>'3) Indirect Costs'!G14</f>
        <v>0</v>
      </c>
      <c r="F23" s="155"/>
    </row>
    <row r="24" spans="1:6">
      <c r="A24" s="21"/>
      <c r="B24" s="152" t="s">
        <v>135</v>
      </c>
      <c r="C24" s="51">
        <f>E24-D24</f>
        <v>0</v>
      </c>
      <c r="D24" s="50">
        <f>SUM('3) Indirect Costs'!H15:H24)</f>
        <v>0</v>
      </c>
      <c r="E24" s="50">
        <f>SUM('3) Indirect Costs'!G15:G24)</f>
        <v>0</v>
      </c>
      <c r="F24" s="155"/>
    </row>
    <row r="25" spans="1:6" ht="16" thickBot="1">
      <c r="A25" s="21"/>
      <c r="B25" s="32" t="s">
        <v>41</v>
      </c>
      <c r="C25" s="63">
        <f>SUM(C20:C24)</f>
        <v>0</v>
      </c>
      <c r="D25" s="63">
        <f>SUM(D20:D24)</f>
        <v>0</v>
      </c>
      <c r="E25" s="63">
        <f>SUM(E20:E24)</f>
        <v>0</v>
      </c>
      <c r="F25" s="64"/>
    </row>
    <row r="26" spans="1:6" ht="16" thickBot="1">
      <c r="A26" s="25">
        <v>4</v>
      </c>
      <c r="B26" s="16" t="s">
        <v>15</v>
      </c>
      <c r="C26" s="55"/>
      <c r="D26" s="55"/>
      <c r="E26" s="55"/>
      <c r="F26" s="56"/>
    </row>
    <row r="27" spans="1:6">
      <c r="A27" s="36"/>
      <c r="B27" s="11" t="s">
        <v>16</v>
      </c>
      <c r="C27" s="50">
        <f>E27-D27</f>
        <v>0</v>
      </c>
      <c r="D27" s="50">
        <f>'4) Direct Material - a)'!G112</f>
        <v>0</v>
      </c>
      <c r="E27" s="50">
        <f>'4) Direct Material - a)'!F112</f>
        <v>0</v>
      </c>
      <c r="F27" s="154"/>
    </row>
    <row r="28" spans="1:6">
      <c r="A28" s="12"/>
      <c r="B28" s="11" t="s">
        <v>17</v>
      </c>
      <c r="C28" s="50">
        <f>E28-D28</f>
        <v>0</v>
      </c>
      <c r="D28" s="50">
        <f>SUM(Table43[Cost Share])</f>
        <v>0</v>
      </c>
      <c r="E28" s="105">
        <f>SUM(Table43[Total])</f>
        <v>0</v>
      </c>
      <c r="F28" s="154"/>
    </row>
    <row r="29" spans="1:6">
      <c r="A29" s="12"/>
      <c r="B29" s="11" t="s">
        <v>18</v>
      </c>
      <c r="C29" s="50">
        <f>E29-D29</f>
        <v>0</v>
      </c>
      <c r="D29" s="50">
        <f>SUM(Table59[Cost Share])</f>
        <v>0</v>
      </c>
      <c r="E29" s="105">
        <f>SUM(Table59[Total])</f>
        <v>0</v>
      </c>
      <c r="F29" s="154"/>
    </row>
    <row r="30" spans="1:6">
      <c r="A30" s="12"/>
      <c r="B30" s="11" t="s">
        <v>19</v>
      </c>
      <c r="C30" s="50">
        <f>E30-D30</f>
        <v>0</v>
      </c>
      <c r="D30" s="50">
        <f>SUM(Table619[Cost Share])</f>
        <v>0</v>
      </c>
      <c r="E30" s="50">
        <f>SUM(Table619[Total])</f>
        <v>0</v>
      </c>
      <c r="F30" s="154"/>
    </row>
    <row r="31" spans="1:6">
      <c r="A31" s="12"/>
      <c r="B31" s="151" t="s">
        <v>134</v>
      </c>
      <c r="C31" s="51">
        <f>E31-D31</f>
        <v>0</v>
      </c>
      <c r="D31" s="51">
        <f>SUM(Table720[Cost Share])</f>
        <v>0</v>
      </c>
      <c r="E31" s="51">
        <f>SUM(Table720[Total])</f>
        <v>0</v>
      </c>
      <c r="F31" s="155"/>
    </row>
    <row r="32" spans="1:6" ht="16" thickBot="1">
      <c r="A32" s="14"/>
      <c r="B32" s="30" t="s">
        <v>37</v>
      </c>
      <c r="C32" s="52">
        <f>SUM(C27:C31)</f>
        <v>0</v>
      </c>
      <c r="D32" s="52">
        <f>SUM(D27:D31)</f>
        <v>0</v>
      </c>
      <c r="E32" s="52">
        <f>SUM(E27:E31)</f>
        <v>0</v>
      </c>
      <c r="F32" s="53"/>
    </row>
    <row r="33" spans="1:6" ht="16" thickBot="1">
      <c r="A33" s="25">
        <v>5</v>
      </c>
      <c r="B33" s="16" t="s">
        <v>20</v>
      </c>
      <c r="C33" s="54"/>
      <c r="D33" s="54"/>
      <c r="E33" s="55"/>
      <c r="F33" s="56"/>
    </row>
    <row r="34" spans="1:6">
      <c r="A34" s="35"/>
      <c r="B34" s="18" t="s">
        <v>21</v>
      </c>
      <c r="C34" s="50">
        <f>E34-D34</f>
        <v>0</v>
      </c>
      <c r="D34" s="50">
        <f>SUM(Table10[[Cost Share ]])</f>
        <v>0</v>
      </c>
      <c r="E34" s="50">
        <f>SUM(Table10[Total])</f>
        <v>0</v>
      </c>
      <c r="F34" s="154"/>
    </row>
    <row r="35" spans="1:6">
      <c r="A35" s="17"/>
      <c r="B35" s="19" t="s">
        <v>22</v>
      </c>
      <c r="C35" s="51">
        <f>E35-D35</f>
        <v>0</v>
      </c>
      <c r="D35" s="51">
        <f>SUM(Table11[[Cost Share ]])</f>
        <v>0</v>
      </c>
      <c r="E35" s="51">
        <f>SUM(Table11[Total])</f>
        <v>0</v>
      </c>
      <c r="F35" s="155"/>
    </row>
    <row r="36" spans="1:6" ht="16" thickBot="1">
      <c r="A36" s="14"/>
      <c r="B36" s="30" t="s">
        <v>38</v>
      </c>
      <c r="C36" s="52">
        <f>SUM(C34:C35)</f>
        <v>0</v>
      </c>
      <c r="D36" s="52">
        <f>SUM(D34:D35)</f>
        <v>0</v>
      </c>
      <c r="E36" s="52">
        <f>SUM(E34:E35)</f>
        <v>0</v>
      </c>
      <c r="F36" s="53"/>
    </row>
    <row r="37" spans="1:6" ht="16" thickBot="1">
      <c r="A37" s="25">
        <v>6</v>
      </c>
      <c r="B37" s="24" t="s">
        <v>26</v>
      </c>
      <c r="C37" s="62">
        <f>E37-D37</f>
        <v>0</v>
      </c>
      <c r="D37" s="62">
        <f>'6) Subcontractors'!F37</f>
        <v>0</v>
      </c>
      <c r="E37" s="62">
        <f>'6) Subcontractors'!E37</f>
        <v>0</v>
      </c>
      <c r="F37" s="156"/>
    </row>
    <row r="38" spans="1:6" ht="16" thickBot="1">
      <c r="A38" s="25">
        <v>7</v>
      </c>
      <c r="B38" s="24" t="s">
        <v>25</v>
      </c>
      <c r="C38" s="62">
        <f>E38-D38</f>
        <v>0</v>
      </c>
      <c r="D38" s="62">
        <f>'7) Consultants'!H33</f>
        <v>0</v>
      </c>
      <c r="E38" s="62">
        <f>'7) Consultants'!G33</f>
        <v>0</v>
      </c>
      <c r="F38" s="156"/>
    </row>
    <row r="39" spans="1:6" ht="16" thickBot="1">
      <c r="A39" s="25">
        <v>8</v>
      </c>
      <c r="B39" s="24" t="s">
        <v>29</v>
      </c>
      <c r="C39" s="57"/>
      <c r="D39" s="57"/>
      <c r="E39" s="57"/>
      <c r="F39" s="58"/>
    </row>
    <row r="40" spans="1:6">
      <c r="A40" s="35"/>
      <c r="B40" s="19" t="s">
        <v>27</v>
      </c>
      <c r="C40" s="59">
        <f>E40-D40</f>
        <v>0</v>
      </c>
      <c r="D40" s="59">
        <f>SUM(Table13[[Cost Share ]])</f>
        <v>0</v>
      </c>
      <c r="E40" s="59">
        <f>SUM(Table13[Total])</f>
        <v>0</v>
      </c>
      <c r="F40" s="154"/>
    </row>
    <row r="41" spans="1:6">
      <c r="A41" s="17"/>
      <c r="B41" s="19" t="s">
        <v>28</v>
      </c>
      <c r="C41" s="59">
        <f>E41-D41</f>
        <v>0</v>
      </c>
      <c r="D41" s="59">
        <f>SUM(Table14[[Cost Share ]])</f>
        <v>0</v>
      </c>
      <c r="E41" s="59">
        <f>SUM(Table14[Total])</f>
        <v>0</v>
      </c>
      <c r="F41" s="154"/>
    </row>
    <row r="42" spans="1:6" ht="16" thickBot="1">
      <c r="A42" s="15"/>
      <c r="B42" s="31" t="s">
        <v>39</v>
      </c>
      <c r="C42" s="60">
        <f>SUM(C40:C41)</f>
        <v>0</v>
      </c>
      <c r="D42" s="60">
        <f>SUM(D40:D41)</f>
        <v>0</v>
      </c>
      <c r="E42" s="60">
        <f>SUM(E40:E41)</f>
        <v>0</v>
      </c>
      <c r="F42" s="53"/>
    </row>
    <row r="43" spans="1:6" ht="16" thickBot="1">
      <c r="A43" s="25">
        <v>9</v>
      </c>
      <c r="B43" s="20" t="s">
        <v>23</v>
      </c>
      <c r="C43" s="54"/>
      <c r="D43" s="54"/>
      <c r="E43" s="54"/>
      <c r="F43" s="56"/>
    </row>
    <row r="44" spans="1:6">
      <c r="A44" s="29"/>
      <c r="B44" s="22" t="s">
        <v>103</v>
      </c>
      <c r="C44" s="50">
        <f>E44-D44</f>
        <v>0</v>
      </c>
      <c r="D44" s="50">
        <f>SUM(Table15[[Cost Share ]])</f>
        <v>0</v>
      </c>
      <c r="E44" s="50">
        <f>SUM(Table15[Total])</f>
        <v>0</v>
      </c>
      <c r="F44" s="154"/>
    </row>
    <row r="45" spans="1:6">
      <c r="A45" s="21"/>
      <c r="B45" s="22" t="s">
        <v>87</v>
      </c>
      <c r="C45" s="50">
        <f>E45-D45</f>
        <v>0</v>
      </c>
      <c r="D45" s="50">
        <f>SUM(Table16[[Cost Share ]])</f>
        <v>0</v>
      </c>
      <c r="E45" s="50">
        <f>SUM(Table16[Total])</f>
        <v>0</v>
      </c>
      <c r="F45" s="154"/>
    </row>
    <row r="46" spans="1:6">
      <c r="A46" s="21"/>
      <c r="B46" s="152" t="s">
        <v>136</v>
      </c>
      <c r="C46" s="51">
        <f>E46-D46</f>
        <v>0</v>
      </c>
      <c r="D46" s="51">
        <f>SUM(Table17[[Cost Share ]])</f>
        <v>0</v>
      </c>
      <c r="E46" s="51">
        <f>SUM(Table17[Total])</f>
        <v>0</v>
      </c>
      <c r="F46" s="155"/>
    </row>
    <row r="47" spans="1:6" ht="16" thickBot="1">
      <c r="A47" s="15"/>
      <c r="B47" s="31" t="s">
        <v>40</v>
      </c>
      <c r="C47" s="60">
        <f>SUM(C44:C46)</f>
        <v>0</v>
      </c>
      <c r="D47" s="60">
        <f>SUM(D44:D46)</f>
        <v>0</v>
      </c>
      <c r="E47" s="60">
        <f>SUM(E44:E46)</f>
        <v>0</v>
      </c>
      <c r="F47" s="53"/>
    </row>
    <row r="48" spans="1:6" ht="16" thickBot="1">
      <c r="A48" s="25">
        <v>10</v>
      </c>
      <c r="B48" s="28" t="s">
        <v>35</v>
      </c>
      <c r="C48" s="61">
        <f>E48-D48</f>
        <v>0</v>
      </c>
      <c r="D48" s="61">
        <f>' 10) CAS 414 {Cost Of Money}'!I7</f>
        <v>0</v>
      </c>
      <c r="E48" s="61">
        <f>' 10) CAS 414 {Cost Of Money}'!G7</f>
        <v>0</v>
      </c>
      <c r="F48" s="153"/>
    </row>
    <row r="49" spans="1:7" ht="16" thickBot="1">
      <c r="A49" s="26">
        <v>11</v>
      </c>
      <c r="B49" s="24" t="s">
        <v>36</v>
      </c>
      <c r="C49" s="65">
        <f>E49-D49</f>
        <v>0</v>
      </c>
      <c r="D49" s="65">
        <f>'11) Royalties - License Fees'!I15</f>
        <v>0</v>
      </c>
      <c r="E49" s="65">
        <f>'11) Royalties - License Fees'!G15</f>
        <v>0</v>
      </c>
      <c r="F49" s="156"/>
    </row>
    <row r="50" spans="1:7" ht="19" thickBot="1">
      <c r="A50" s="33"/>
      <c r="B50" s="34" t="s">
        <v>42</v>
      </c>
      <c r="C50" s="76">
        <f>C18+C25+C32+C36+C37+C38+C42+C47+C48+C49</f>
        <v>0</v>
      </c>
      <c r="D50" s="75">
        <f>D17+D18+D25+D32+D36+D37+D38+D42+D47+D48+D49</f>
        <v>0</v>
      </c>
      <c r="E50" s="75">
        <f>E18+E25+E32+E36+E37+E38+E42+E47+E48+E49</f>
        <v>0</v>
      </c>
      <c r="F50" s="66"/>
    </row>
    <row r="51" spans="1:7" ht="17">
      <c r="A51" s="37" t="s">
        <v>43</v>
      </c>
      <c r="B51" s="109" t="s">
        <v>44</v>
      </c>
      <c r="C51" s="38"/>
      <c r="D51" s="77"/>
      <c r="E51" s="38" t="s">
        <v>45</v>
      </c>
      <c r="F51" s="78"/>
    </row>
    <row r="52" spans="1:7">
      <c r="A52" s="292"/>
      <c r="B52" s="286"/>
      <c r="C52" s="286"/>
      <c r="D52" s="286"/>
      <c r="E52" s="286"/>
      <c r="F52" s="288"/>
    </row>
    <row r="53" spans="1:7" ht="17.5" customHeight="1" thickBot="1">
      <c r="A53" s="293"/>
      <c r="B53" s="287"/>
      <c r="C53" s="287"/>
      <c r="D53" s="287"/>
      <c r="E53" s="287"/>
      <c r="F53" s="289"/>
    </row>
    <row r="54" spans="1:7">
      <c r="A54" s="294" t="s">
        <v>101</v>
      </c>
      <c r="B54" s="294"/>
      <c r="C54" s="294"/>
      <c r="D54" s="294"/>
      <c r="E54" s="294"/>
      <c r="F54" s="294"/>
    </row>
    <row r="55" spans="1:7" ht="21.65" customHeight="1">
      <c r="A55" s="295"/>
      <c r="B55" s="295"/>
      <c r="C55" s="295"/>
      <c r="D55" s="295"/>
      <c r="E55" s="295"/>
      <c r="F55" s="295"/>
    </row>
    <row r="56" spans="1:7" ht="21" customHeight="1" thickBot="1">
      <c r="A56" s="80"/>
      <c r="B56" s="80"/>
      <c r="C56" s="80"/>
      <c r="D56" s="80"/>
      <c r="E56" s="80"/>
      <c r="F56" s="80"/>
    </row>
    <row r="57" spans="1:7" ht="18" thickTop="1" thickBot="1">
      <c r="A57" s="283" t="s">
        <v>105</v>
      </c>
      <c r="B57" s="284"/>
      <c r="C57" s="284"/>
      <c r="D57" s="284"/>
      <c r="E57" s="284"/>
      <c r="F57" s="285"/>
    </row>
    <row r="58" spans="1:7" ht="18.5">
      <c r="A58" s="92"/>
      <c r="B58" s="84" t="s">
        <v>106</v>
      </c>
      <c r="C58" s="81"/>
      <c r="D58" s="81"/>
      <c r="E58" s="81"/>
      <c r="F58" s="85"/>
    </row>
    <row r="59" spans="1:7">
      <c r="A59" s="86" t="s">
        <v>93</v>
      </c>
      <c r="B59" s="82" t="s">
        <v>91</v>
      </c>
      <c r="C59" s="83" t="s">
        <v>51</v>
      </c>
      <c r="D59" s="83" t="s">
        <v>53</v>
      </c>
      <c r="E59" s="83" t="s">
        <v>54</v>
      </c>
      <c r="F59" s="87" t="s">
        <v>52</v>
      </c>
    </row>
    <row r="60" spans="1:7" ht="16" thickBot="1">
      <c r="A60" s="93"/>
      <c r="B60" s="88"/>
      <c r="C60" s="89"/>
      <c r="D60" s="90"/>
      <c r="E60" s="91"/>
      <c r="F60" s="94"/>
    </row>
    <row r="61" spans="1:7" ht="17.5" thickBot="1">
      <c r="A61" s="280" t="s">
        <v>124</v>
      </c>
      <c r="B61" s="281"/>
      <c r="C61" s="281"/>
      <c r="D61" s="281"/>
      <c r="E61" s="281"/>
      <c r="F61" s="282"/>
    </row>
    <row r="62" spans="1:7" ht="16" thickTop="1">
      <c r="A62" s="146"/>
      <c r="B62" s="147"/>
      <c r="C62" s="147"/>
      <c r="D62" s="147"/>
      <c r="E62" s="147"/>
      <c r="F62" s="147"/>
      <c r="G62" s="148"/>
    </row>
    <row r="63" spans="1:7">
      <c r="A63" s="150" t="s">
        <v>162</v>
      </c>
      <c r="B63" s="149"/>
      <c r="C63" s="147"/>
      <c r="D63" s="147"/>
      <c r="E63" s="147"/>
      <c r="F63" s="147"/>
      <c r="G63" s="147"/>
    </row>
    <row r="64" spans="1:7" hidden="1">
      <c r="A64" s="147"/>
      <c r="B64" s="147"/>
      <c r="C64" s="147"/>
      <c r="D64" s="147"/>
      <c r="E64" s="147"/>
      <c r="F64" s="147"/>
      <c r="G64" s="147"/>
    </row>
    <row r="65" spans="1:7" hidden="1">
      <c r="A65" s="147"/>
      <c r="B65" s="147"/>
      <c r="C65" s="147"/>
      <c r="D65" s="147"/>
      <c r="E65" s="147"/>
      <c r="F65" s="147"/>
      <c r="G65" s="147"/>
    </row>
    <row r="66" spans="1:7" hidden="1">
      <c r="A66" s="147"/>
      <c r="B66" s="147"/>
      <c r="C66" s="147"/>
      <c r="D66" s="147"/>
      <c r="E66" s="147"/>
      <c r="F66" s="147"/>
      <c r="G66" s="147"/>
    </row>
    <row r="67" spans="1:7">
      <c r="A67" s="240">
        <v>3025</v>
      </c>
    </row>
  </sheetData>
  <sheetProtection algorithmName="SHA-512" hashValue="gDR299+gof8fevzpFBZ19B5O+vsvY1ZIMYNJPe9adCTyH5SG5RzPuj6JvQPVcEmYG9u5mK7pxUP8JiViABGmKA==" saltValue="w5AmH1RooA8zYHMaCsbZPw==" spinCount="100000" sheet="1" formatCells="0" insertRows="0" deleteRows="0"/>
  <protectedRanges>
    <protectedRange sqref="B24 F20:F24 F17:F18 F27:F31 B31 B46 F34:F35 F37:F38 F40:F41 F44:F46 F48:F49 A52:B53 E52:F53" name="CSF"/>
    <protectedRange sqref="B3:B9 D3:F4 D6:F7" name="NAME"/>
  </protectedRanges>
  <mergeCells count="19">
    <mergeCell ref="A61:F61"/>
    <mergeCell ref="A57:F57"/>
    <mergeCell ref="C52:D53"/>
    <mergeCell ref="E52:F53"/>
    <mergeCell ref="A16:B16"/>
    <mergeCell ref="A52:B53"/>
    <mergeCell ref="A54:F55"/>
    <mergeCell ref="D1:F1"/>
    <mergeCell ref="A11:F11"/>
    <mergeCell ref="A12:F12"/>
    <mergeCell ref="A10:F10"/>
    <mergeCell ref="A14:F14"/>
    <mergeCell ref="D5:F5"/>
    <mergeCell ref="D3:F4"/>
    <mergeCell ref="A13:F13"/>
    <mergeCell ref="A2:F2"/>
    <mergeCell ref="C8:C9"/>
    <mergeCell ref="D8:F9"/>
    <mergeCell ref="D6:F7"/>
  </mergeCells>
  <pageMargins left="0.7" right="0.7" top="0.75" bottom="0.75" header="0.3" footer="0.3"/>
  <pageSetup scale="46" fitToHeight="0"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64B61-4791-4313-BD9A-908113334568}">
  <sheetPr>
    <tabColor theme="3" tint="0.79998168889431442"/>
    <pageSetUpPr fitToPage="1"/>
  </sheetPr>
  <dimension ref="A1:N34"/>
  <sheetViews>
    <sheetView zoomScale="80" zoomScaleNormal="80" workbookViewId="0">
      <selection activeCell="A6" sqref="A6:B6"/>
    </sheetView>
  </sheetViews>
  <sheetFormatPr defaultColWidth="0" defaultRowHeight="14.5" zeroHeight="1"/>
  <cols>
    <col min="1" max="1" width="35.7265625" customWidth="1"/>
    <col min="2" max="2" width="15.7265625" customWidth="1"/>
    <col min="3" max="3" width="50.7265625" customWidth="1"/>
    <col min="4" max="4" width="25.7265625" customWidth="1"/>
    <col min="5" max="6" width="15.7265625" customWidth="1"/>
    <col min="7" max="9" width="25.7265625" customWidth="1"/>
    <col min="10" max="10" width="5.7265625" customWidth="1"/>
    <col min="11" max="14" width="0" hidden="1" customWidth="1"/>
    <col min="15" max="16384" width="9.1796875" hidden="1"/>
  </cols>
  <sheetData>
    <row r="1" spans="1:10" ht="105" customHeight="1">
      <c r="H1" s="302" t="s">
        <v>77</v>
      </c>
      <c r="I1" s="302"/>
      <c r="J1" s="74"/>
    </row>
    <row r="2" spans="1:10" ht="63.75" customHeight="1">
      <c r="A2" s="303" t="s">
        <v>154</v>
      </c>
      <c r="B2" s="303"/>
      <c r="C2" s="303"/>
      <c r="D2" s="303"/>
      <c r="E2" s="303"/>
      <c r="F2" s="303"/>
      <c r="G2" s="303"/>
      <c r="H2" s="303"/>
      <c r="I2" s="303"/>
      <c r="J2" s="106"/>
    </row>
    <row r="3" spans="1:10" ht="15" thickBot="1"/>
    <row r="4" spans="1:10" ht="18.5">
      <c r="A4" s="299" t="s">
        <v>74</v>
      </c>
      <c r="B4" s="301"/>
      <c r="C4" s="168"/>
      <c r="D4" s="168"/>
      <c r="E4" s="168"/>
      <c r="F4" s="168"/>
      <c r="G4" s="44"/>
      <c r="H4" s="44"/>
      <c r="I4" s="45"/>
    </row>
    <row r="5" spans="1:10" ht="15.5">
      <c r="A5" s="304" t="s">
        <v>75</v>
      </c>
      <c r="B5" s="306"/>
      <c r="C5" s="181" t="s">
        <v>133</v>
      </c>
      <c r="D5" s="181" t="s">
        <v>48</v>
      </c>
      <c r="E5" s="181" t="s">
        <v>63</v>
      </c>
      <c r="F5" s="181" t="s">
        <v>64</v>
      </c>
      <c r="G5" s="79" t="s">
        <v>51</v>
      </c>
      <c r="H5" s="40" t="s">
        <v>121</v>
      </c>
      <c r="I5" s="47" t="s">
        <v>54</v>
      </c>
    </row>
    <row r="6" spans="1:10" ht="15.5">
      <c r="A6" s="344"/>
      <c r="B6" s="345"/>
      <c r="C6" s="197"/>
      <c r="D6" s="197"/>
      <c r="E6" s="126"/>
      <c r="F6" s="167"/>
      <c r="G6" s="103">
        <f t="shared" ref="G6:G9" si="0">SUM(E6*F6)</f>
        <v>0</v>
      </c>
      <c r="H6" s="186">
        <v>0</v>
      </c>
      <c r="I6" s="71">
        <f>Table12[[#This Row],[Total]]-Table12[[#This Row],[Cost Share ]]</f>
        <v>0</v>
      </c>
    </row>
    <row r="7" spans="1:10" ht="15.5">
      <c r="A7" s="344"/>
      <c r="B7" s="345"/>
      <c r="C7" s="197"/>
      <c r="D7" s="197"/>
      <c r="E7" s="126"/>
      <c r="F7" s="167"/>
      <c r="G7" s="103">
        <f t="shared" si="0"/>
        <v>0</v>
      </c>
      <c r="H7" s="186">
        <v>0</v>
      </c>
      <c r="I7" s="71">
        <f>Table12[[#This Row],[Total]]-Table12[[#This Row],[Cost Share ]]</f>
        <v>0</v>
      </c>
    </row>
    <row r="8" spans="1:10" ht="15.5">
      <c r="A8" s="344"/>
      <c r="B8" s="345"/>
      <c r="C8" s="197"/>
      <c r="D8" s="197"/>
      <c r="E8" s="126"/>
      <c r="F8" s="167"/>
      <c r="G8" s="103">
        <f t="shared" si="0"/>
        <v>0</v>
      </c>
      <c r="H8" s="186">
        <v>0</v>
      </c>
      <c r="I8" s="71">
        <f>Table12[[#This Row],[Total]]-Table12[[#This Row],[Cost Share ]]</f>
        <v>0</v>
      </c>
    </row>
    <row r="9" spans="1:10" ht="15.5">
      <c r="A9" s="344"/>
      <c r="B9" s="345"/>
      <c r="C9" s="197"/>
      <c r="D9" s="197"/>
      <c r="E9" s="126"/>
      <c r="F9" s="167"/>
      <c r="G9" s="103">
        <f t="shared" si="0"/>
        <v>0</v>
      </c>
      <c r="H9" s="186">
        <v>0</v>
      </c>
      <c r="I9" s="71">
        <f>Table12[[#This Row],[Total]]-Table12[[#This Row],[Cost Share ]]</f>
        <v>0</v>
      </c>
    </row>
    <row r="10" spans="1:10" ht="15.5">
      <c r="A10" s="196"/>
      <c r="B10" s="197"/>
      <c r="C10" s="197"/>
      <c r="D10" s="197"/>
      <c r="E10" s="126"/>
      <c r="F10" s="167"/>
      <c r="G10" s="103">
        <f t="shared" ref="G10:G16" si="1">SUM(E10*F10)</f>
        <v>0</v>
      </c>
      <c r="H10" s="186">
        <v>0</v>
      </c>
      <c r="I10" s="71">
        <f>Table12[[#This Row],[Total]]-Table12[[#This Row],[Cost Share ]]</f>
        <v>0</v>
      </c>
    </row>
    <row r="11" spans="1:10" ht="15.5">
      <c r="A11" s="196"/>
      <c r="B11" s="197"/>
      <c r="C11" s="197"/>
      <c r="D11" s="197"/>
      <c r="E11" s="126"/>
      <c r="F11" s="167"/>
      <c r="G11" s="103">
        <f t="shared" si="1"/>
        <v>0</v>
      </c>
      <c r="H11" s="186">
        <v>0</v>
      </c>
      <c r="I11" s="71">
        <f>Table12[[#This Row],[Total]]-Table12[[#This Row],[Cost Share ]]</f>
        <v>0</v>
      </c>
    </row>
    <row r="12" spans="1:10" ht="15.5">
      <c r="A12" s="196"/>
      <c r="B12" s="197"/>
      <c r="C12" s="197"/>
      <c r="D12" s="197"/>
      <c r="E12" s="126"/>
      <c r="F12" s="167"/>
      <c r="G12" s="103">
        <f t="shared" si="1"/>
        <v>0</v>
      </c>
      <c r="H12" s="186">
        <v>0</v>
      </c>
      <c r="I12" s="71">
        <f>Table12[[#This Row],[Total]]-Table12[[#This Row],[Cost Share ]]</f>
        <v>0</v>
      </c>
    </row>
    <row r="13" spans="1:10" ht="15.5">
      <c r="A13" s="196"/>
      <c r="B13" s="197"/>
      <c r="C13" s="197"/>
      <c r="D13" s="197"/>
      <c r="E13" s="126"/>
      <c r="F13" s="167"/>
      <c r="G13" s="103">
        <f t="shared" si="1"/>
        <v>0</v>
      </c>
      <c r="H13" s="186">
        <v>0</v>
      </c>
      <c r="I13" s="71">
        <f>Table12[[#This Row],[Total]]-Table12[[#This Row],[Cost Share ]]</f>
        <v>0</v>
      </c>
    </row>
    <row r="14" spans="1:10" ht="15.5">
      <c r="A14" s="196"/>
      <c r="B14" s="197"/>
      <c r="C14" s="197"/>
      <c r="D14" s="197"/>
      <c r="E14" s="126"/>
      <c r="F14" s="167"/>
      <c r="G14" s="103">
        <f t="shared" si="1"/>
        <v>0</v>
      </c>
      <c r="H14" s="186">
        <v>0</v>
      </c>
      <c r="I14" s="71">
        <f>Table12[[#This Row],[Total]]-Table12[[#This Row],[Cost Share ]]</f>
        <v>0</v>
      </c>
    </row>
    <row r="15" spans="1:10" ht="15.5">
      <c r="A15" s="196"/>
      <c r="B15" s="197"/>
      <c r="C15" s="197"/>
      <c r="D15" s="197"/>
      <c r="E15" s="126"/>
      <c r="F15" s="167"/>
      <c r="G15" s="103">
        <f t="shared" si="1"/>
        <v>0</v>
      </c>
      <c r="H15" s="186">
        <v>0</v>
      </c>
      <c r="I15" s="71">
        <f>Table12[[#This Row],[Total]]-Table12[[#This Row],[Cost Share ]]</f>
        <v>0</v>
      </c>
    </row>
    <row r="16" spans="1:10" ht="15.5">
      <c r="A16" s="196"/>
      <c r="B16" s="197"/>
      <c r="C16" s="197"/>
      <c r="D16" s="197"/>
      <c r="E16" s="126"/>
      <c r="F16" s="167"/>
      <c r="G16" s="103">
        <f t="shared" si="1"/>
        <v>0</v>
      </c>
      <c r="H16" s="186">
        <v>0</v>
      </c>
      <c r="I16" s="71">
        <f>Table12[[#This Row],[Total]]-Table12[[#This Row],[Cost Share ]]</f>
        <v>0</v>
      </c>
    </row>
    <row r="17" spans="1:9" ht="15.5">
      <c r="A17" s="196"/>
      <c r="B17" s="197"/>
      <c r="C17" s="197"/>
      <c r="D17" s="197"/>
      <c r="E17" s="126"/>
      <c r="F17" s="167"/>
      <c r="G17" s="103">
        <f t="shared" ref="G17:G19" si="2">SUM(E17*F17)</f>
        <v>0</v>
      </c>
      <c r="H17" s="186">
        <v>0</v>
      </c>
      <c r="I17" s="71">
        <f>Table12[[#This Row],[Total]]-Table12[[#This Row],[Cost Share ]]</f>
        <v>0</v>
      </c>
    </row>
    <row r="18" spans="1:9" ht="15.5">
      <c r="A18" s="196"/>
      <c r="B18" s="197"/>
      <c r="C18" s="197"/>
      <c r="D18" s="197"/>
      <c r="E18" s="126"/>
      <c r="F18" s="167"/>
      <c r="G18" s="103">
        <f t="shared" si="2"/>
        <v>0</v>
      </c>
      <c r="H18" s="186">
        <v>0</v>
      </c>
      <c r="I18" s="71">
        <f>Table12[[#This Row],[Total]]-Table12[[#This Row],[Cost Share ]]</f>
        <v>0</v>
      </c>
    </row>
    <row r="19" spans="1:9" ht="15.5">
      <c r="A19" s="196"/>
      <c r="B19" s="197"/>
      <c r="C19" s="197"/>
      <c r="D19" s="197"/>
      <c r="E19" s="126"/>
      <c r="F19" s="167"/>
      <c r="G19" s="103">
        <f t="shared" si="2"/>
        <v>0</v>
      </c>
      <c r="H19" s="186">
        <v>0</v>
      </c>
      <c r="I19" s="71">
        <f>Table12[[#This Row],[Total]]-Table12[[#This Row],[Cost Share ]]</f>
        <v>0</v>
      </c>
    </row>
    <row r="20" spans="1:9" ht="15.5">
      <c r="A20" s="196"/>
      <c r="B20" s="197"/>
      <c r="C20" s="197"/>
      <c r="D20" s="197"/>
      <c r="E20" s="126"/>
      <c r="F20" s="167"/>
      <c r="G20" s="103">
        <f>SUM(E20*F20)</f>
        <v>0</v>
      </c>
      <c r="H20" s="186">
        <v>0</v>
      </c>
      <c r="I20" s="71">
        <f>Table12[[#This Row],[Total]]-Table12[[#This Row],[Cost Share ]]</f>
        <v>0</v>
      </c>
    </row>
    <row r="21" spans="1:9" ht="15.5">
      <c r="A21" s="344"/>
      <c r="B21" s="345"/>
      <c r="C21" s="197"/>
      <c r="D21" s="197"/>
      <c r="E21" s="126"/>
      <c r="F21" s="167"/>
      <c r="G21" s="103">
        <f t="shared" ref="G21:G24" si="3">SUM(E21*F21)</f>
        <v>0</v>
      </c>
      <c r="H21" s="186">
        <v>0</v>
      </c>
      <c r="I21" s="71">
        <f>Table12[[#This Row],[Total]]-Table12[[#This Row],[Cost Share ]]</f>
        <v>0</v>
      </c>
    </row>
    <row r="22" spans="1:9" ht="15.5">
      <c r="A22" s="344"/>
      <c r="B22" s="345"/>
      <c r="C22" s="197"/>
      <c r="D22" s="197"/>
      <c r="E22" s="126"/>
      <c r="F22" s="167"/>
      <c r="G22" s="103">
        <f t="shared" si="3"/>
        <v>0</v>
      </c>
      <c r="H22" s="186">
        <v>0</v>
      </c>
      <c r="I22" s="71">
        <f>Table12[[#This Row],[Total]]-Table12[[#This Row],[Cost Share ]]</f>
        <v>0</v>
      </c>
    </row>
    <row r="23" spans="1:9" ht="15.5">
      <c r="A23" s="344"/>
      <c r="B23" s="345"/>
      <c r="C23" s="197"/>
      <c r="D23" s="197"/>
      <c r="E23" s="126"/>
      <c r="F23" s="167"/>
      <c r="G23" s="103">
        <f t="shared" si="3"/>
        <v>0</v>
      </c>
      <c r="H23" s="186">
        <v>0</v>
      </c>
      <c r="I23" s="71">
        <f>Table12[[#This Row],[Total]]-Table12[[#This Row],[Cost Share ]]</f>
        <v>0</v>
      </c>
    </row>
    <row r="24" spans="1:9" ht="15.5">
      <c r="A24" s="344"/>
      <c r="B24" s="345"/>
      <c r="C24" s="197"/>
      <c r="D24" s="197"/>
      <c r="E24" s="126"/>
      <c r="F24" s="167"/>
      <c r="G24" s="103">
        <f t="shared" si="3"/>
        <v>0</v>
      </c>
      <c r="H24" s="186">
        <v>0</v>
      </c>
      <c r="I24" s="71">
        <f>Table12[[#This Row],[Total]]-Table12[[#This Row],[Cost Share ]]</f>
        <v>0</v>
      </c>
    </row>
    <row r="25" spans="1:9" ht="15.5">
      <c r="A25" s="344"/>
      <c r="B25" s="345"/>
      <c r="C25" s="197"/>
      <c r="D25" s="197"/>
      <c r="E25" s="126"/>
      <c r="F25" s="167"/>
      <c r="G25" s="103">
        <f t="shared" ref="G25:G27" si="4">SUM(E25*F25)</f>
        <v>0</v>
      </c>
      <c r="H25" s="186">
        <v>0</v>
      </c>
      <c r="I25" s="71">
        <f>Table12[[#This Row],[Total]]-Table12[[#This Row],[Cost Share ]]</f>
        <v>0</v>
      </c>
    </row>
    <row r="26" spans="1:9" ht="15.5">
      <c r="A26" s="344"/>
      <c r="B26" s="345"/>
      <c r="C26" s="197"/>
      <c r="D26" s="197"/>
      <c r="E26" s="126"/>
      <c r="F26" s="167"/>
      <c r="G26" s="103">
        <f t="shared" si="4"/>
        <v>0</v>
      </c>
      <c r="H26" s="186">
        <v>0</v>
      </c>
      <c r="I26" s="71">
        <f>Table12[[#This Row],[Total]]-Table12[[#This Row],[Cost Share ]]</f>
        <v>0</v>
      </c>
    </row>
    <row r="27" spans="1:9" ht="15.5">
      <c r="A27" s="344"/>
      <c r="B27" s="345"/>
      <c r="C27" s="197"/>
      <c r="D27" s="197"/>
      <c r="E27" s="126"/>
      <c r="F27" s="167"/>
      <c r="G27" s="103">
        <f t="shared" si="4"/>
        <v>0</v>
      </c>
      <c r="H27" s="186">
        <v>0</v>
      </c>
      <c r="I27" s="71">
        <f>Table12[[#This Row],[Total]]-Table12[[#This Row],[Cost Share ]]</f>
        <v>0</v>
      </c>
    </row>
    <row r="28" spans="1:9" ht="15.5">
      <c r="A28" s="344"/>
      <c r="B28" s="345"/>
      <c r="C28" s="197"/>
      <c r="D28" s="197"/>
      <c r="E28" s="126"/>
      <c r="F28" s="167"/>
      <c r="G28" s="103">
        <f t="shared" ref="G28:G31" si="5">SUM(E28*F28)</f>
        <v>0</v>
      </c>
      <c r="H28" s="186">
        <v>0</v>
      </c>
      <c r="I28" s="71">
        <f>Table12[[#This Row],[Total]]-Table12[[#This Row],[Cost Share ]]</f>
        <v>0</v>
      </c>
    </row>
    <row r="29" spans="1:9" ht="15.5">
      <c r="A29" s="344"/>
      <c r="B29" s="345"/>
      <c r="C29" s="197"/>
      <c r="D29" s="197"/>
      <c r="E29" s="126"/>
      <c r="F29" s="167"/>
      <c r="G29" s="103">
        <f t="shared" si="5"/>
        <v>0</v>
      </c>
      <c r="H29" s="186">
        <v>0</v>
      </c>
      <c r="I29" s="71">
        <f>Table12[[#This Row],[Total]]-Table12[[#This Row],[Cost Share ]]</f>
        <v>0</v>
      </c>
    </row>
    <row r="30" spans="1:9" ht="15.5">
      <c r="A30" s="344"/>
      <c r="B30" s="345"/>
      <c r="C30" s="197"/>
      <c r="D30" s="197"/>
      <c r="E30" s="126"/>
      <c r="F30" s="167"/>
      <c r="G30" s="103">
        <f t="shared" si="5"/>
        <v>0</v>
      </c>
      <c r="H30" s="186">
        <v>0</v>
      </c>
      <c r="I30" s="71">
        <f>Table12[[#This Row],[Total]]-Table12[[#This Row],[Cost Share ]]</f>
        <v>0</v>
      </c>
    </row>
    <row r="31" spans="1:9" ht="16" thickBot="1">
      <c r="A31" s="346"/>
      <c r="B31" s="347"/>
      <c r="C31" s="198"/>
      <c r="D31" s="198"/>
      <c r="E31" s="127"/>
      <c r="F31" s="200"/>
      <c r="G31" s="101">
        <f t="shared" si="5"/>
        <v>0</v>
      </c>
      <c r="H31" s="185">
        <v>0</v>
      </c>
      <c r="I31" s="170">
        <f>Table12[[#This Row],[Total]]-Table12[[#This Row],[Cost Share ]]</f>
        <v>0</v>
      </c>
    </row>
    <row r="32" spans="1:9" ht="16" thickBot="1">
      <c r="A32" s="179"/>
      <c r="B32" s="179"/>
      <c r="C32" s="179"/>
      <c r="D32" s="179"/>
      <c r="E32" s="180"/>
      <c r="F32" s="173"/>
      <c r="G32" s="173"/>
      <c r="H32" s="173"/>
      <c r="I32" s="177"/>
    </row>
    <row r="33" spans="1:9" ht="16" thickBot="1">
      <c r="A33" s="229" t="s">
        <v>139</v>
      </c>
      <c r="B33" s="236" t="e">
        <f>I33/'Cost Summary Form'!C50</f>
        <v>#DIV/0!</v>
      </c>
      <c r="C33" s="179"/>
      <c r="D33" s="179"/>
      <c r="E33" s="180"/>
      <c r="F33" s="222" t="s">
        <v>132</v>
      </c>
      <c r="G33" s="213">
        <f>SUM(G6:G31)</f>
        <v>0</v>
      </c>
      <c r="H33" s="214">
        <f t="shared" ref="H33" si="6">SUM(H6:H31)</f>
        <v>0</v>
      </c>
      <c r="I33" s="215">
        <f>SUM(I6:I31)</f>
        <v>0</v>
      </c>
    </row>
    <row r="34" spans="1:9"/>
  </sheetData>
  <sheetProtection algorithmName="SHA-512" hashValue="NZhNtzGlHkRsXVkosSVPJyTuIqQGLOk+Ip2sCPy3SNiPegmlxkZwg3wNPhg816tTOLMFSEBAIBmr8u7GvS0GQQ==" saltValue="ja4MY/SdirTcG6IcOEMbVw==" spinCount="100000" sheet="1" formatCells="0" insertRows="0" deleteRows="0"/>
  <protectedRanges>
    <protectedRange sqref="A6:F31 H6:H31" name="CONSULTANTS"/>
  </protectedRanges>
  <mergeCells count="19">
    <mergeCell ref="A21:B21"/>
    <mergeCell ref="H1:I1"/>
    <mergeCell ref="A2:I2"/>
    <mergeCell ref="A30:B30"/>
    <mergeCell ref="A31:B31"/>
    <mergeCell ref="A4:B4"/>
    <mergeCell ref="A5:B5"/>
    <mergeCell ref="A6:B6"/>
    <mergeCell ref="A28:B28"/>
    <mergeCell ref="A29:B29"/>
    <mergeCell ref="A7:B7"/>
    <mergeCell ref="A8:B8"/>
    <mergeCell ref="A22:B22"/>
    <mergeCell ref="A25:B25"/>
    <mergeCell ref="A26:B26"/>
    <mergeCell ref="A27:B27"/>
    <mergeCell ref="A23:B23"/>
    <mergeCell ref="A24:B24"/>
    <mergeCell ref="A9:B9"/>
  </mergeCells>
  <conditionalFormatting sqref="B33">
    <cfRule type="cellIs" dxfId="1" priority="1" operator="lessThan">
      <formula>0.5</formula>
    </cfRule>
    <cfRule type="cellIs" dxfId="0" priority="2" operator="greaterThan">
      <formula>0.5</formula>
    </cfRule>
  </conditionalFormatting>
  <pageMargins left="0.7" right="0.7" top="0.75" bottom="0.75" header="0.3" footer="0.3"/>
  <pageSetup scale="38" fitToHeight="0"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26ED4-F856-4D94-9E94-20F5394C05DE}">
  <sheetPr>
    <tabColor theme="3" tint="0.79998168889431442"/>
    <pageSetUpPr fitToPage="1"/>
  </sheetPr>
  <dimension ref="A1:T50"/>
  <sheetViews>
    <sheetView zoomScale="60" zoomScaleNormal="60" workbookViewId="0">
      <selection activeCell="A7" sqref="A7"/>
    </sheetView>
  </sheetViews>
  <sheetFormatPr defaultColWidth="0" defaultRowHeight="14.5" zeroHeight="1"/>
  <cols>
    <col min="1" max="2" width="25.7265625" customWidth="1"/>
    <col min="3" max="3" width="50.7265625" customWidth="1"/>
    <col min="4" max="4" width="13.453125" bestFit="1" customWidth="1"/>
    <col min="5" max="5" width="14.81640625" bestFit="1" customWidth="1"/>
    <col min="6" max="7" width="25.7265625" customWidth="1"/>
    <col min="8" max="12" width="20.7265625" customWidth="1"/>
    <col min="13" max="13" width="35.7265625" customWidth="1"/>
    <col min="14" max="16" width="25.7265625" customWidth="1"/>
    <col min="17" max="17" width="5.7265625" customWidth="1"/>
    <col min="18" max="20" width="0" hidden="1" customWidth="1"/>
    <col min="21" max="16384" width="9.1796875" hidden="1"/>
  </cols>
  <sheetData>
    <row r="1" spans="1:18" ht="105" customHeight="1">
      <c r="G1" s="39"/>
      <c r="H1" s="39"/>
      <c r="I1" s="39"/>
      <c r="J1" s="39"/>
      <c r="O1" s="302" t="s">
        <v>78</v>
      </c>
      <c r="P1" s="302"/>
    </row>
    <row r="2" spans="1:18" ht="38.65" customHeight="1">
      <c r="A2" s="350" t="s">
        <v>155</v>
      </c>
      <c r="B2" s="350"/>
      <c r="C2" s="350"/>
      <c r="D2" s="350"/>
      <c r="E2" s="350"/>
      <c r="F2" s="350"/>
      <c r="G2" s="350"/>
      <c r="H2" s="350"/>
      <c r="I2" s="350"/>
      <c r="J2" s="350"/>
      <c r="K2" s="350"/>
      <c r="L2" s="350"/>
      <c r="M2" s="350"/>
      <c r="N2" s="350"/>
      <c r="O2" s="350"/>
      <c r="P2" s="350"/>
    </row>
    <row r="3" spans="1:18"/>
    <row r="4" spans="1:18" ht="15" thickBot="1">
      <c r="Q4" s="68"/>
      <c r="R4" s="68"/>
    </row>
    <row r="5" spans="1:18" ht="18.5">
      <c r="A5" s="348" t="s">
        <v>81</v>
      </c>
      <c r="B5" s="349"/>
      <c r="C5" s="44"/>
      <c r="D5" s="44"/>
      <c r="E5" s="44"/>
      <c r="F5" s="44"/>
      <c r="G5" s="44"/>
      <c r="H5" s="44"/>
      <c r="I5" s="44"/>
      <c r="J5" s="44"/>
      <c r="K5" s="44"/>
      <c r="L5" s="44"/>
      <c r="M5" s="44"/>
      <c r="N5" s="128"/>
      <c r="O5" s="44"/>
      <c r="P5" s="45"/>
      <c r="Q5" s="69"/>
      <c r="R5" s="69"/>
    </row>
    <row r="6" spans="1:18" s="163" customFormat="1" ht="40" customHeight="1">
      <c r="A6" s="40" t="s">
        <v>146</v>
      </c>
      <c r="B6" s="237" t="s">
        <v>145</v>
      </c>
      <c r="C6" s="40" t="s">
        <v>107</v>
      </c>
      <c r="D6" s="40" t="s">
        <v>82</v>
      </c>
      <c r="E6" s="40" t="s">
        <v>83</v>
      </c>
      <c r="F6" s="40" t="s">
        <v>84</v>
      </c>
      <c r="G6" s="40" t="s">
        <v>85</v>
      </c>
      <c r="H6" s="40" t="s">
        <v>140</v>
      </c>
      <c r="I6" s="40" t="s">
        <v>141</v>
      </c>
      <c r="J6" s="40" t="s">
        <v>108</v>
      </c>
      <c r="K6" s="40" t="s">
        <v>142</v>
      </c>
      <c r="L6" s="40" t="s">
        <v>110</v>
      </c>
      <c r="M6" s="40" t="s">
        <v>86</v>
      </c>
      <c r="N6" s="79" t="s">
        <v>51</v>
      </c>
      <c r="O6" s="129" t="s">
        <v>121</v>
      </c>
      <c r="P6" s="47" t="s">
        <v>54</v>
      </c>
    </row>
    <row r="7" spans="1:18" ht="15.5">
      <c r="A7" s="115"/>
      <c r="B7" s="238"/>
      <c r="C7" s="134"/>
      <c r="D7" s="120"/>
      <c r="E7" s="120"/>
      <c r="F7" s="122"/>
      <c r="G7" s="120"/>
      <c r="H7" s="186">
        <v>0</v>
      </c>
      <c r="I7" s="124">
        <v>0</v>
      </c>
      <c r="J7" s="124">
        <v>0</v>
      </c>
      <c r="K7" s="124">
        <v>0</v>
      </c>
      <c r="L7" s="124">
        <v>0</v>
      </c>
      <c r="M7" s="116"/>
      <c r="N7" s="103">
        <f>SUM(H7+I7+J7+K7+L7)</f>
        <v>0</v>
      </c>
      <c r="O7" s="130">
        <v>0</v>
      </c>
      <c r="P7" s="71">
        <f>Table13[[#This Row],[Total]]-Table13[[#This Row],[Cost Share ]]</f>
        <v>0</v>
      </c>
    </row>
    <row r="8" spans="1:18" ht="15.5">
      <c r="A8" s="115"/>
      <c r="B8" s="238"/>
      <c r="C8" s="134"/>
      <c r="D8" s="120"/>
      <c r="E8" s="120"/>
      <c r="F8" s="122"/>
      <c r="G8" s="120"/>
      <c r="H8" s="186">
        <v>0</v>
      </c>
      <c r="I8" s="124">
        <v>0</v>
      </c>
      <c r="J8" s="124">
        <v>0</v>
      </c>
      <c r="K8" s="124">
        <v>0</v>
      </c>
      <c r="L8" s="124">
        <v>0</v>
      </c>
      <c r="M8" s="116"/>
      <c r="N8" s="103">
        <f t="shared" ref="N8:N27" si="0">SUM(H8+I8+J8+K8+L8)</f>
        <v>0</v>
      </c>
      <c r="O8" s="130">
        <v>0</v>
      </c>
      <c r="P8" s="71">
        <f>Table13[[#This Row],[Total]]-Table13[[#This Row],[Cost Share ]]</f>
        <v>0</v>
      </c>
    </row>
    <row r="9" spans="1:18" ht="15.5">
      <c r="A9" s="115"/>
      <c r="B9" s="238"/>
      <c r="C9" s="134"/>
      <c r="D9" s="120"/>
      <c r="E9" s="120"/>
      <c r="F9" s="122"/>
      <c r="G9" s="120"/>
      <c r="H9" s="186">
        <v>0</v>
      </c>
      <c r="I9" s="124">
        <v>0</v>
      </c>
      <c r="J9" s="124">
        <v>0</v>
      </c>
      <c r="K9" s="124">
        <v>0</v>
      </c>
      <c r="L9" s="124">
        <v>0</v>
      </c>
      <c r="M9" s="116"/>
      <c r="N9" s="103">
        <f t="shared" si="0"/>
        <v>0</v>
      </c>
      <c r="O9" s="130">
        <v>0</v>
      </c>
      <c r="P9" s="71">
        <f>Table13[[#This Row],[Total]]-Table13[[#This Row],[Cost Share ]]</f>
        <v>0</v>
      </c>
    </row>
    <row r="10" spans="1:18" ht="15.5">
      <c r="A10" s="115"/>
      <c r="B10" s="238"/>
      <c r="C10" s="134"/>
      <c r="D10" s="120"/>
      <c r="E10" s="120"/>
      <c r="F10" s="122"/>
      <c r="G10" s="120"/>
      <c r="H10" s="186">
        <v>0</v>
      </c>
      <c r="I10" s="124">
        <v>0</v>
      </c>
      <c r="J10" s="124">
        <v>0</v>
      </c>
      <c r="K10" s="124">
        <v>0</v>
      </c>
      <c r="L10" s="124">
        <v>0</v>
      </c>
      <c r="M10" s="116"/>
      <c r="N10" s="158">
        <f t="shared" ref="N10:N11" si="1">SUM(H10+I10+J10+K10+L10)</f>
        <v>0</v>
      </c>
      <c r="O10" s="130">
        <v>0</v>
      </c>
      <c r="P10" s="71">
        <f>Table13[[#This Row],[Total]]-Table13[[#This Row],[Cost Share ]]</f>
        <v>0</v>
      </c>
    </row>
    <row r="11" spans="1:18" ht="15.5">
      <c r="A11" s="115"/>
      <c r="B11" s="238"/>
      <c r="C11" s="134"/>
      <c r="D11" s="120"/>
      <c r="E11" s="120"/>
      <c r="F11" s="122"/>
      <c r="G11" s="120"/>
      <c r="H11" s="186">
        <v>0</v>
      </c>
      <c r="I11" s="124">
        <v>0</v>
      </c>
      <c r="J11" s="124">
        <v>0</v>
      </c>
      <c r="K11" s="124">
        <v>0</v>
      </c>
      <c r="L11" s="124">
        <v>0</v>
      </c>
      <c r="M11" s="116"/>
      <c r="N11" s="158">
        <f t="shared" si="1"/>
        <v>0</v>
      </c>
      <c r="O11" s="130">
        <v>0</v>
      </c>
      <c r="P11" s="71">
        <f>Table13[[#This Row],[Total]]-Table13[[#This Row],[Cost Share ]]</f>
        <v>0</v>
      </c>
    </row>
    <row r="12" spans="1:18" ht="15.5">
      <c r="A12" s="115"/>
      <c r="B12" s="238"/>
      <c r="C12" s="134"/>
      <c r="D12" s="120"/>
      <c r="E12" s="120"/>
      <c r="F12" s="122"/>
      <c r="G12" s="120"/>
      <c r="H12" s="186">
        <v>0</v>
      </c>
      <c r="I12" s="124">
        <v>0</v>
      </c>
      <c r="J12" s="124">
        <v>0</v>
      </c>
      <c r="K12" s="124">
        <v>0</v>
      </c>
      <c r="L12" s="124">
        <v>0</v>
      </c>
      <c r="M12" s="116"/>
      <c r="N12" s="158">
        <f t="shared" ref="N12:N14" si="2">SUM(H12+I12+J12+K12+L12)</f>
        <v>0</v>
      </c>
      <c r="O12" s="130">
        <v>0</v>
      </c>
      <c r="P12" s="71">
        <f>Table13[[#This Row],[Total]]-Table13[[#This Row],[Cost Share ]]</f>
        <v>0</v>
      </c>
    </row>
    <row r="13" spans="1:18" ht="15.5">
      <c r="A13" s="115"/>
      <c r="B13" s="238"/>
      <c r="C13" s="134"/>
      <c r="D13" s="120"/>
      <c r="E13" s="120"/>
      <c r="F13" s="122"/>
      <c r="G13" s="120"/>
      <c r="H13" s="186">
        <v>0</v>
      </c>
      <c r="I13" s="124">
        <v>0</v>
      </c>
      <c r="J13" s="124">
        <v>0</v>
      </c>
      <c r="K13" s="124">
        <v>0</v>
      </c>
      <c r="L13" s="124">
        <v>0</v>
      </c>
      <c r="M13" s="116"/>
      <c r="N13" s="158">
        <f t="shared" si="2"/>
        <v>0</v>
      </c>
      <c r="O13" s="130">
        <v>0</v>
      </c>
      <c r="P13" s="71">
        <f>Table13[[#This Row],[Total]]-Table13[[#This Row],[Cost Share ]]</f>
        <v>0</v>
      </c>
    </row>
    <row r="14" spans="1:18" ht="15.5">
      <c r="A14" s="115"/>
      <c r="B14" s="238"/>
      <c r="C14" s="134"/>
      <c r="D14" s="120"/>
      <c r="E14" s="120"/>
      <c r="F14" s="122"/>
      <c r="G14" s="120"/>
      <c r="H14" s="186">
        <v>0</v>
      </c>
      <c r="I14" s="124">
        <v>0</v>
      </c>
      <c r="J14" s="124">
        <v>0</v>
      </c>
      <c r="K14" s="124">
        <v>0</v>
      </c>
      <c r="L14" s="124">
        <v>0</v>
      </c>
      <c r="M14" s="116"/>
      <c r="N14" s="158">
        <f t="shared" si="2"/>
        <v>0</v>
      </c>
      <c r="O14" s="130">
        <v>0</v>
      </c>
      <c r="P14" s="71">
        <f>Table13[[#This Row],[Total]]-Table13[[#This Row],[Cost Share ]]</f>
        <v>0</v>
      </c>
    </row>
    <row r="15" spans="1:18" ht="15.5">
      <c r="A15" s="115"/>
      <c r="B15" s="238"/>
      <c r="C15" s="134"/>
      <c r="D15" s="120"/>
      <c r="E15" s="120"/>
      <c r="F15" s="122"/>
      <c r="G15" s="120"/>
      <c r="H15" s="186">
        <v>0</v>
      </c>
      <c r="I15" s="124">
        <v>0</v>
      </c>
      <c r="J15" s="124">
        <v>0</v>
      </c>
      <c r="K15" s="124">
        <v>0</v>
      </c>
      <c r="L15" s="124">
        <v>0</v>
      </c>
      <c r="M15" s="116"/>
      <c r="N15" s="158">
        <f t="shared" ref="N15:N20" si="3">SUM(H15+I15+J15+K15+L15)</f>
        <v>0</v>
      </c>
      <c r="O15" s="130">
        <v>0</v>
      </c>
      <c r="P15" s="71">
        <f>Table13[[#This Row],[Total]]-Table13[[#This Row],[Cost Share ]]</f>
        <v>0</v>
      </c>
    </row>
    <row r="16" spans="1:18" ht="15.5">
      <c r="A16" s="115"/>
      <c r="B16" s="238"/>
      <c r="C16" s="134"/>
      <c r="D16" s="120"/>
      <c r="E16" s="120"/>
      <c r="F16" s="122"/>
      <c r="G16" s="120"/>
      <c r="H16" s="186">
        <v>0</v>
      </c>
      <c r="I16" s="124">
        <v>0</v>
      </c>
      <c r="J16" s="124">
        <v>0</v>
      </c>
      <c r="K16" s="124">
        <v>0</v>
      </c>
      <c r="L16" s="124">
        <v>0</v>
      </c>
      <c r="M16" s="116"/>
      <c r="N16" s="158">
        <f t="shared" si="3"/>
        <v>0</v>
      </c>
      <c r="O16" s="130">
        <v>0</v>
      </c>
      <c r="P16" s="71">
        <f>Table13[[#This Row],[Total]]-Table13[[#This Row],[Cost Share ]]</f>
        <v>0</v>
      </c>
    </row>
    <row r="17" spans="1:16" ht="15.5">
      <c r="A17" s="115"/>
      <c r="B17" s="238"/>
      <c r="C17" s="134"/>
      <c r="D17" s="120"/>
      <c r="E17" s="120"/>
      <c r="F17" s="122"/>
      <c r="G17" s="120"/>
      <c r="H17" s="186">
        <v>0</v>
      </c>
      <c r="I17" s="124">
        <v>0</v>
      </c>
      <c r="J17" s="124">
        <v>0</v>
      </c>
      <c r="K17" s="124">
        <v>0</v>
      </c>
      <c r="L17" s="124">
        <v>0</v>
      </c>
      <c r="M17" s="116"/>
      <c r="N17" s="158">
        <f t="shared" si="3"/>
        <v>0</v>
      </c>
      <c r="O17" s="130">
        <v>0</v>
      </c>
      <c r="P17" s="71">
        <f>Table13[[#This Row],[Total]]-Table13[[#This Row],[Cost Share ]]</f>
        <v>0</v>
      </c>
    </row>
    <row r="18" spans="1:16" ht="15.5">
      <c r="A18" s="115"/>
      <c r="B18" s="238"/>
      <c r="C18" s="134"/>
      <c r="D18" s="120"/>
      <c r="E18" s="120"/>
      <c r="F18" s="122"/>
      <c r="G18" s="120"/>
      <c r="H18" s="186">
        <v>0</v>
      </c>
      <c r="I18" s="124">
        <v>0</v>
      </c>
      <c r="J18" s="124">
        <v>0</v>
      </c>
      <c r="K18" s="124">
        <v>0</v>
      </c>
      <c r="L18" s="124">
        <v>0</v>
      </c>
      <c r="M18" s="116"/>
      <c r="N18" s="158">
        <f t="shared" si="3"/>
        <v>0</v>
      </c>
      <c r="O18" s="130">
        <v>0</v>
      </c>
      <c r="P18" s="71">
        <f>Table13[[#This Row],[Total]]-Table13[[#This Row],[Cost Share ]]</f>
        <v>0</v>
      </c>
    </row>
    <row r="19" spans="1:16" ht="15.5">
      <c r="A19" s="115"/>
      <c r="B19" s="238"/>
      <c r="C19" s="134"/>
      <c r="D19" s="120"/>
      <c r="E19" s="120"/>
      <c r="F19" s="122"/>
      <c r="G19" s="120"/>
      <c r="H19" s="186">
        <v>0</v>
      </c>
      <c r="I19" s="124">
        <v>0</v>
      </c>
      <c r="J19" s="124">
        <v>0</v>
      </c>
      <c r="K19" s="124">
        <v>0</v>
      </c>
      <c r="L19" s="124">
        <v>0</v>
      </c>
      <c r="M19" s="116"/>
      <c r="N19" s="158">
        <f t="shared" si="3"/>
        <v>0</v>
      </c>
      <c r="O19" s="130">
        <v>0</v>
      </c>
      <c r="P19" s="71">
        <f>Table13[[#This Row],[Total]]-Table13[[#This Row],[Cost Share ]]</f>
        <v>0</v>
      </c>
    </row>
    <row r="20" spans="1:16" ht="15.5">
      <c r="A20" s="115"/>
      <c r="B20" s="238"/>
      <c r="C20" s="134"/>
      <c r="D20" s="120"/>
      <c r="E20" s="120"/>
      <c r="F20" s="122"/>
      <c r="G20" s="120"/>
      <c r="H20" s="186">
        <v>0</v>
      </c>
      <c r="I20" s="124">
        <v>0</v>
      </c>
      <c r="J20" s="124">
        <v>0</v>
      </c>
      <c r="K20" s="124">
        <v>0</v>
      </c>
      <c r="L20" s="124">
        <v>0</v>
      </c>
      <c r="M20" s="116"/>
      <c r="N20" s="158">
        <f t="shared" si="3"/>
        <v>0</v>
      </c>
      <c r="O20" s="130">
        <v>0</v>
      </c>
      <c r="P20" s="71">
        <f>Table13[[#This Row],[Total]]-Table13[[#This Row],[Cost Share ]]</f>
        <v>0</v>
      </c>
    </row>
    <row r="21" spans="1:16" ht="15.5">
      <c r="A21" s="115"/>
      <c r="B21" s="238"/>
      <c r="C21" s="134"/>
      <c r="D21" s="120"/>
      <c r="E21" s="120"/>
      <c r="F21" s="122"/>
      <c r="G21" s="120"/>
      <c r="H21" s="186">
        <v>0</v>
      </c>
      <c r="I21" s="124">
        <v>0</v>
      </c>
      <c r="J21" s="124">
        <v>0</v>
      </c>
      <c r="K21" s="124">
        <v>0</v>
      </c>
      <c r="L21" s="124">
        <v>0</v>
      </c>
      <c r="M21" s="116"/>
      <c r="N21" s="103">
        <f t="shared" si="0"/>
        <v>0</v>
      </c>
      <c r="O21" s="130">
        <v>0</v>
      </c>
      <c r="P21" s="71">
        <f>Table13[[#This Row],[Total]]-Table13[[#This Row],[Cost Share ]]</f>
        <v>0</v>
      </c>
    </row>
    <row r="22" spans="1:16" ht="15.5">
      <c r="A22" s="115"/>
      <c r="B22" s="238"/>
      <c r="C22" s="134"/>
      <c r="D22" s="120"/>
      <c r="E22" s="120"/>
      <c r="F22" s="122"/>
      <c r="G22" s="120"/>
      <c r="H22" s="186">
        <v>0</v>
      </c>
      <c r="I22" s="124">
        <v>0</v>
      </c>
      <c r="J22" s="124">
        <v>0</v>
      </c>
      <c r="K22" s="124">
        <v>0</v>
      </c>
      <c r="L22" s="124">
        <v>0</v>
      </c>
      <c r="M22" s="116"/>
      <c r="N22" s="158">
        <f>SUM(H22+I22+J22+K22+L22)</f>
        <v>0</v>
      </c>
      <c r="O22" s="130">
        <v>0</v>
      </c>
      <c r="P22" s="71">
        <f>Table13[[#This Row],[Total]]-Table13[[#This Row],[Cost Share ]]</f>
        <v>0</v>
      </c>
    </row>
    <row r="23" spans="1:16" ht="15.5">
      <c r="A23" s="115"/>
      <c r="B23" s="238"/>
      <c r="C23" s="134"/>
      <c r="D23" s="120"/>
      <c r="E23" s="120"/>
      <c r="F23" s="122"/>
      <c r="G23" s="120"/>
      <c r="H23" s="186">
        <v>0</v>
      </c>
      <c r="I23" s="124">
        <v>0</v>
      </c>
      <c r="J23" s="124">
        <v>0</v>
      </c>
      <c r="K23" s="124">
        <v>0</v>
      </c>
      <c r="L23" s="124">
        <v>0</v>
      </c>
      <c r="M23" s="116"/>
      <c r="N23" s="103">
        <f t="shared" si="0"/>
        <v>0</v>
      </c>
      <c r="O23" s="130">
        <v>0</v>
      </c>
      <c r="P23" s="71">
        <f>Table13[[#This Row],[Total]]-Table13[[#This Row],[Cost Share ]]</f>
        <v>0</v>
      </c>
    </row>
    <row r="24" spans="1:16" ht="15.5">
      <c r="A24" s="115"/>
      <c r="B24" s="238"/>
      <c r="C24" s="134"/>
      <c r="D24" s="120"/>
      <c r="E24" s="120"/>
      <c r="F24" s="122"/>
      <c r="G24" s="120"/>
      <c r="H24" s="186">
        <v>0</v>
      </c>
      <c r="I24" s="124">
        <v>0</v>
      </c>
      <c r="J24" s="124">
        <v>0</v>
      </c>
      <c r="K24" s="124">
        <v>0</v>
      </c>
      <c r="L24" s="124">
        <v>0</v>
      </c>
      <c r="M24" s="116"/>
      <c r="N24" s="103">
        <f t="shared" si="0"/>
        <v>0</v>
      </c>
      <c r="O24" s="130">
        <v>0</v>
      </c>
      <c r="P24" s="71">
        <f>Table13[[#This Row],[Total]]-Table13[[#This Row],[Cost Share ]]</f>
        <v>0</v>
      </c>
    </row>
    <row r="25" spans="1:16" ht="15.5">
      <c r="A25" s="115"/>
      <c r="B25" s="238"/>
      <c r="C25" s="134"/>
      <c r="D25" s="120"/>
      <c r="E25" s="120"/>
      <c r="F25" s="122"/>
      <c r="G25" s="120"/>
      <c r="H25" s="186">
        <v>0</v>
      </c>
      <c r="I25" s="124">
        <v>0</v>
      </c>
      <c r="J25" s="124">
        <v>0</v>
      </c>
      <c r="K25" s="124">
        <v>0</v>
      </c>
      <c r="L25" s="124">
        <v>0</v>
      </c>
      <c r="M25" s="116"/>
      <c r="N25" s="103">
        <f t="shared" si="0"/>
        <v>0</v>
      </c>
      <c r="O25" s="130">
        <v>0</v>
      </c>
      <c r="P25" s="71">
        <f>Table13[[#This Row],[Total]]-Table13[[#This Row],[Cost Share ]]</f>
        <v>0</v>
      </c>
    </row>
    <row r="26" spans="1:16" ht="15.5">
      <c r="A26" s="115"/>
      <c r="B26" s="238"/>
      <c r="C26" s="134"/>
      <c r="D26" s="120"/>
      <c r="E26" s="120"/>
      <c r="F26" s="122"/>
      <c r="G26" s="120"/>
      <c r="H26" s="186">
        <v>0</v>
      </c>
      <c r="I26" s="124">
        <v>0</v>
      </c>
      <c r="J26" s="124">
        <v>0</v>
      </c>
      <c r="K26" s="124">
        <v>0</v>
      </c>
      <c r="L26" s="124">
        <v>0</v>
      </c>
      <c r="M26" s="116"/>
      <c r="N26" s="103">
        <f t="shared" si="0"/>
        <v>0</v>
      </c>
      <c r="O26" s="130">
        <v>0</v>
      </c>
      <c r="P26" s="71">
        <f>Table13[[#This Row],[Total]]-Table13[[#This Row],[Cost Share ]]</f>
        <v>0</v>
      </c>
    </row>
    <row r="27" spans="1:16" ht="16" thickBot="1">
      <c r="A27" s="118"/>
      <c r="B27" s="239"/>
      <c r="C27" s="135"/>
      <c r="D27" s="121"/>
      <c r="E27" s="121"/>
      <c r="F27" s="123"/>
      <c r="G27" s="121"/>
      <c r="H27" s="185">
        <v>0</v>
      </c>
      <c r="I27" s="125">
        <v>0</v>
      </c>
      <c r="J27" s="125">
        <v>0</v>
      </c>
      <c r="K27" s="125">
        <v>0</v>
      </c>
      <c r="L27" s="125">
        <v>0</v>
      </c>
      <c r="M27" s="119"/>
      <c r="N27" s="101">
        <f t="shared" si="0"/>
        <v>0</v>
      </c>
      <c r="O27" s="223">
        <v>0</v>
      </c>
      <c r="P27" s="170">
        <f>Table13[[#This Row],[Total]]-Table13[[#This Row],[Cost Share ]]</f>
        <v>0</v>
      </c>
    </row>
    <row r="28" spans="1:16"/>
    <row r="29" spans="1:16" ht="15" thickBot="1"/>
    <row r="30" spans="1:16" ht="18.5">
      <c r="A30" s="348" t="s">
        <v>119</v>
      </c>
      <c r="B30" s="349"/>
      <c r="C30" s="44"/>
      <c r="D30" s="44"/>
      <c r="E30" s="44"/>
      <c r="F30" s="44"/>
      <c r="G30" s="44"/>
      <c r="H30" s="44"/>
      <c r="I30" s="44"/>
      <c r="J30" s="44"/>
      <c r="K30" s="44"/>
      <c r="L30" s="44"/>
      <c r="M30" s="44"/>
      <c r="N30" s="128"/>
      <c r="O30" s="44"/>
      <c r="P30" s="45"/>
    </row>
    <row r="31" spans="1:16" s="163" customFormat="1" ht="40" customHeight="1">
      <c r="A31" s="40" t="s">
        <v>146</v>
      </c>
      <c r="B31" s="237" t="s">
        <v>145</v>
      </c>
      <c r="C31" s="40" t="s">
        <v>107</v>
      </c>
      <c r="D31" s="40" t="s">
        <v>82</v>
      </c>
      <c r="E31" s="40" t="s">
        <v>83</v>
      </c>
      <c r="F31" s="40" t="s">
        <v>84</v>
      </c>
      <c r="G31" s="40" t="s">
        <v>85</v>
      </c>
      <c r="H31" s="40" t="s">
        <v>140</v>
      </c>
      <c r="I31" s="40" t="s">
        <v>141</v>
      </c>
      <c r="J31" s="40" t="s">
        <v>143</v>
      </c>
      <c r="K31" s="40" t="s">
        <v>109</v>
      </c>
      <c r="L31" s="40" t="s">
        <v>144</v>
      </c>
      <c r="M31" s="40" t="s">
        <v>86</v>
      </c>
      <c r="N31" s="79" t="s">
        <v>51</v>
      </c>
      <c r="O31" s="129" t="s">
        <v>121</v>
      </c>
      <c r="P31" s="47" t="s">
        <v>54</v>
      </c>
    </row>
    <row r="32" spans="1:16" ht="15.5">
      <c r="A32" s="115"/>
      <c r="B32" s="238"/>
      <c r="C32" s="134"/>
      <c r="D32" s="120"/>
      <c r="E32" s="120"/>
      <c r="F32" s="122"/>
      <c r="G32" s="120"/>
      <c r="H32" s="186">
        <v>0</v>
      </c>
      <c r="I32" s="186">
        <v>0</v>
      </c>
      <c r="J32" s="186">
        <v>0</v>
      </c>
      <c r="K32" s="186">
        <v>0</v>
      </c>
      <c r="L32" s="186">
        <v>0</v>
      </c>
      <c r="M32" s="116"/>
      <c r="N32" s="103">
        <f t="shared" ref="N32:N47" si="4">SUM(H32+I32+J32+K32+L32)</f>
        <v>0</v>
      </c>
      <c r="O32" s="130">
        <v>0</v>
      </c>
      <c r="P32" s="71">
        <f>Table14[[#This Row],[Total]]-Table14[[#This Row],[Cost Share ]]</f>
        <v>0</v>
      </c>
    </row>
    <row r="33" spans="1:16" ht="15.5">
      <c r="A33" s="115"/>
      <c r="B33" s="238"/>
      <c r="C33" s="134"/>
      <c r="D33" s="120"/>
      <c r="E33" s="120"/>
      <c r="F33" s="122"/>
      <c r="G33" s="120"/>
      <c r="H33" s="186">
        <v>0</v>
      </c>
      <c r="I33" s="186">
        <v>0</v>
      </c>
      <c r="J33" s="186">
        <v>0</v>
      </c>
      <c r="K33" s="186">
        <v>0</v>
      </c>
      <c r="L33" s="186">
        <v>0</v>
      </c>
      <c r="M33" s="116"/>
      <c r="N33" s="158">
        <f t="shared" ref="N33:N43" si="5">SUM(H33+I33+J33+K33+L33)</f>
        <v>0</v>
      </c>
      <c r="O33" s="130">
        <v>0</v>
      </c>
      <c r="P33" s="71">
        <f>Table14[[#This Row],[Total]]-Table14[[#This Row],[Cost Share ]]</f>
        <v>0</v>
      </c>
    </row>
    <row r="34" spans="1:16" ht="15.5">
      <c r="A34" s="115"/>
      <c r="B34" s="238"/>
      <c r="C34" s="134"/>
      <c r="D34" s="120"/>
      <c r="E34" s="120"/>
      <c r="F34" s="122"/>
      <c r="G34" s="120"/>
      <c r="H34" s="186">
        <v>0</v>
      </c>
      <c r="I34" s="186">
        <v>0</v>
      </c>
      <c r="J34" s="186">
        <v>0</v>
      </c>
      <c r="K34" s="186">
        <v>0</v>
      </c>
      <c r="L34" s="186">
        <v>0</v>
      </c>
      <c r="M34" s="116"/>
      <c r="N34" s="158">
        <f t="shared" ref="N34:N41" si="6">SUM(H34+I34+J34+K34+L34)</f>
        <v>0</v>
      </c>
      <c r="O34" s="130">
        <v>0</v>
      </c>
      <c r="P34" s="71">
        <f>Table14[[#This Row],[Total]]-Table14[[#This Row],[Cost Share ]]</f>
        <v>0</v>
      </c>
    </row>
    <row r="35" spans="1:16" ht="15.5">
      <c r="A35" s="115"/>
      <c r="B35" s="238"/>
      <c r="C35" s="134"/>
      <c r="D35" s="120"/>
      <c r="E35" s="120"/>
      <c r="F35" s="122"/>
      <c r="G35" s="120"/>
      <c r="H35" s="186">
        <v>0</v>
      </c>
      <c r="I35" s="186">
        <v>0</v>
      </c>
      <c r="J35" s="186">
        <v>0</v>
      </c>
      <c r="K35" s="186">
        <v>0</v>
      </c>
      <c r="L35" s="186">
        <v>0</v>
      </c>
      <c r="M35" s="116"/>
      <c r="N35" s="158">
        <f t="shared" ref="N35:N36" si="7">SUM(H35+I35+J35+K35+L35)</f>
        <v>0</v>
      </c>
      <c r="O35" s="130">
        <v>0</v>
      </c>
      <c r="P35" s="71">
        <f>Table14[[#This Row],[Total]]-Table14[[#This Row],[Cost Share ]]</f>
        <v>0</v>
      </c>
    </row>
    <row r="36" spans="1:16" ht="15.5">
      <c r="A36" s="115"/>
      <c r="B36" s="238"/>
      <c r="C36" s="134"/>
      <c r="D36" s="120"/>
      <c r="E36" s="120"/>
      <c r="F36" s="122"/>
      <c r="G36" s="120"/>
      <c r="H36" s="186">
        <v>0</v>
      </c>
      <c r="I36" s="186">
        <v>0</v>
      </c>
      <c r="J36" s="186">
        <v>0</v>
      </c>
      <c r="K36" s="186">
        <v>0</v>
      </c>
      <c r="L36" s="186">
        <v>0</v>
      </c>
      <c r="M36" s="116"/>
      <c r="N36" s="158">
        <f t="shared" si="7"/>
        <v>0</v>
      </c>
      <c r="O36" s="130">
        <v>0</v>
      </c>
      <c r="P36" s="71">
        <f>Table14[[#This Row],[Total]]-Table14[[#This Row],[Cost Share ]]</f>
        <v>0</v>
      </c>
    </row>
    <row r="37" spans="1:16" ht="15.5">
      <c r="A37" s="115"/>
      <c r="B37" s="238"/>
      <c r="C37" s="134"/>
      <c r="D37" s="120"/>
      <c r="E37" s="120"/>
      <c r="F37" s="122"/>
      <c r="G37" s="120"/>
      <c r="H37" s="186">
        <v>0</v>
      </c>
      <c r="I37" s="186">
        <v>0</v>
      </c>
      <c r="J37" s="186">
        <v>0</v>
      </c>
      <c r="K37" s="186">
        <v>0</v>
      </c>
      <c r="L37" s="186">
        <v>0</v>
      </c>
      <c r="M37" s="116"/>
      <c r="N37" s="158">
        <f t="shared" ref="N37:N40" si="8">SUM(H37+I37+J37+K37+L37)</f>
        <v>0</v>
      </c>
      <c r="O37" s="130">
        <v>0</v>
      </c>
      <c r="P37" s="71">
        <f>Table14[[#This Row],[Total]]-Table14[[#This Row],[Cost Share ]]</f>
        <v>0</v>
      </c>
    </row>
    <row r="38" spans="1:16" ht="15.5">
      <c r="A38" s="115"/>
      <c r="B38" s="238"/>
      <c r="C38" s="134"/>
      <c r="D38" s="120"/>
      <c r="E38" s="120"/>
      <c r="F38" s="122"/>
      <c r="G38" s="120"/>
      <c r="H38" s="186">
        <v>0</v>
      </c>
      <c r="I38" s="186">
        <v>0</v>
      </c>
      <c r="J38" s="186">
        <v>0</v>
      </c>
      <c r="K38" s="186">
        <v>0</v>
      </c>
      <c r="L38" s="186">
        <v>0</v>
      </c>
      <c r="M38" s="116"/>
      <c r="N38" s="158">
        <f t="shared" si="8"/>
        <v>0</v>
      </c>
      <c r="O38" s="130">
        <v>0</v>
      </c>
      <c r="P38" s="71">
        <f>Table14[[#This Row],[Total]]-Table14[[#This Row],[Cost Share ]]</f>
        <v>0</v>
      </c>
    </row>
    <row r="39" spans="1:16" ht="15.5">
      <c r="A39" s="115"/>
      <c r="B39" s="238"/>
      <c r="C39" s="134"/>
      <c r="D39" s="120"/>
      <c r="E39" s="120"/>
      <c r="F39" s="122"/>
      <c r="G39" s="120"/>
      <c r="H39" s="186">
        <v>0</v>
      </c>
      <c r="I39" s="186">
        <v>0</v>
      </c>
      <c r="J39" s="186">
        <v>0</v>
      </c>
      <c r="K39" s="186">
        <v>0</v>
      </c>
      <c r="L39" s="186">
        <v>0</v>
      </c>
      <c r="M39" s="116"/>
      <c r="N39" s="158">
        <f t="shared" si="8"/>
        <v>0</v>
      </c>
      <c r="O39" s="130">
        <v>0</v>
      </c>
      <c r="P39" s="71">
        <f>Table14[[#This Row],[Total]]-Table14[[#This Row],[Cost Share ]]</f>
        <v>0</v>
      </c>
    </row>
    <row r="40" spans="1:16" ht="15.5">
      <c r="A40" s="115"/>
      <c r="B40" s="238"/>
      <c r="C40" s="134"/>
      <c r="D40" s="120"/>
      <c r="E40" s="120"/>
      <c r="F40" s="122"/>
      <c r="G40" s="120"/>
      <c r="H40" s="186">
        <v>0</v>
      </c>
      <c r="I40" s="186">
        <v>0</v>
      </c>
      <c r="J40" s="186">
        <v>0</v>
      </c>
      <c r="K40" s="186">
        <v>0</v>
      </c>
      <c r="L40" s="186">
        <v>0</v>
      </c>
      <c r="M40" s="116"/>
      <c r="N40" s="158">
        <f t="shared" si="8"/>
        <v>0</v>
      </c>
      <c r="O40" s="130">
        <v>0</v>
      </c>
      <c r="P40" s="71">
        <f>Table14[[#This Row],[Total]]-Table14[[#This Row],[Cost Share ]]</f>
        <v>0</v>
      </c>
    </row>
    <row r="41" spans="1:16" ht="15.5">
      <c r="A41" s="115"/>
      <c r="B41" s="238"/>
      <c r="C41" s="134"/>
      <c r="D41" s="120"/>
      <c r="E41" s="120"/>
      <c r="F41" s="122"/>
      <c r="G41" s="120"/>
      <c r="H41" s="186">
        <v>0</v>
      </c>
      <c r="I41" s="186">
        <v>0</v>
      </c>
      <c r="J41" s="186">
        <v>0</v>
      </c>
      <c r="K41" s="186">
        <v>0</v>
      </c>
      <c r="L41" s="186">
        <v>0</v>
      </c>
      <c r="M41" s="116"/>
      <c r="N41" s="158">
        <f t="shared" si="6"/>
        <v>0</v>
      </c>
      <c r="O41" s="130">
        <v>0</v>
      </c>
      <c r="P41" s="71">
        <f>Table14[[#This Row],[Total]]-Table14[[#This Row],[Cost Share ]]</f>
        <v>0</v>
      </c>
    </row>
    <row r="42" spans="1:16" ht="15.5">
      <c r="A42" s="115"/>
      <c r="B42" s="238"/>
      <c r="C42" s="134"/>
      <c r="D42" s="120"/>
      <c r="E42" s="120"/>
      <c r="F42" s="122"/>
      <c r="G42" s="120"/>
      <c r="H42" s="186">
        <v>0</v>
      </c>
      <c r="I42" s="186">
        <v>0</v>
      </c>
      <c r="J42" s="186">
        <v>0</v>
      </c>
      <c r="K42" s="186">
        <v>0</v>
      </c>
      <c r="L42" s="186">
        <v>0</v>
      </c>
      <c r="M42" s="116"/>
      <c r="N42" s="158">
        <f t="shared" si="5"/>
        <v>0</v>
      </c>
      <c r="O42" s="130">
        <v>0</v>
      </c>
      <c r="P42" s="71">
        <f>Table14[[#This Row],[Total]]-Table14[[#This Row],[Cost Share ]]</f>
        <v>0</v>
      </c>
    </row>
    <row r="43" spans="1:16" ht="15.5">
      <c r="A43" s="115"/>
      <c r="B43" s="238"/>
      <c r="C43" s="134"/>
      <c r="D43" s="120"/>
      <c r="E43" s="120"/>
      <c r="F43" s="122"/>
      <c r="G43" s="120"/>
      <c r="H43" s="186">
        <v>0</v>
      </c>
      <c r="I43" s="186">
        <v>0</v>
      </c>
      <c r="J43" s="186">
        <v>0</v>
      </c>
      <c r="K43" s="186">
        <v>0</v>
      </c>
      <c r="L43" s="186">
        <v>0</v>
      </c>
      <c r="M43" s="116"/>
      <c r="N43" s="158">
        <f t="shared" si="5"/>
        <v>0</v>
      </c>
      <c r="O43" s="130">
        <v>0</v>
      </c>
      <c r="P43" s="71">
        <f>Table14[[#This Row],[Total]]-Table14[[#This Row],[Cost Share ]]</f>
        <v>0</v>
      </c>
    </row>
    <row r="44" spans="1:16" ht="15.5">
      <c r="A44" s="115"/>
      <c r="B44" s="238"/>
      <c r="C44" s="134"/>
      <c r="D44" s="120"/>
      <c r="E44" s="120"/>
      <c r="F44" s="122"/>
      <c r="G44" s="120"/>
      <c r="H44" s="186">
        <v>0</v>
      </c>
      <c r="I44" s="186">
        <v>0</v>
      </c>
      <c r="J44" s="186">
        <v>0</v>
      </c>
      <c r="K44" s="186">
        <v>0</v>
      </c>
      <c r="L44" s="186">
        <v>0</v>
      </c>
      <c r="M44" s="116"/>
      <c r="N44" s="103">
        <f t="shared" si="4"/>
        <v>0</v>
      </c>
      <c r="O44" s="130">
        <v>0</v>
      </c>
      <c r="P44" s="71">
        <f>Table14[[#This Row],[Total]]-Table14[[#This Row],[Cost Share ]]</f>
        <v>0</v>
      </c>
    </row>
    <row r="45" spans="1:16" ht="15.5">
      <c r="A45" s="115"/>
      <c r="B45" s="238"/>
      <c r="C45" s="134"/>
      <c r="D45" s="120"/>
      <c r="E45" s="120"/>
      <c r="F45" s="122"/>
      <c r="G45" s="120"/>
      <c r="H45" s="186">
        <v>0</v>
      </c>
      <c r="I45" s="186">
        <v>0</v>
      </c>
      <c r="J45" s="186">
        <v>0</v>
      </c>
      <c r="K45" s="186">
        <v>0</v>
      </c>
      <c r="L45" s="186">
        <v>0</v>
      </c>
      <c r="M45" s="116"/>
      <c r="N45" s="103">
        <f t="shared" si="4"/>
        <v>0</v>
      </c>
      <c r="O45" s="130">
        <v>0</v>
      </c>
      <c r="P45" s="71">
        <f>Table14[[#This Row],[Total]]-Table14[[#This Row],[Cost Share ]]</f>
        <v>0</v>
      </c>
    </row>
    <row r="46" spans="1:16" ht="15.5">
      <c r="A46" s="115"/>
      <c r="B46" s="238"/>
      <c r="C46" s="134"/>
      <c r="D46" s="120"/>
      <c r="E46" s="120"/>
      <c r="F46" s="122"/>
      <c r="G46" s="120"/>
      <c r="H46" s="186">
        <v>0</v>
      </c>
      <c r="I46" s="186">
        <v>0</v>
      </c>
      <c r="J46" s="186">
        <v>0</v>
      </c>
      <c r="K46" s="186">
        <v>0</v>
      </c>
      <c r="L46" s="186">
        <v>0</v>
      </c>
      <c r="M46" s="116"/>
      <c r="N46" s="103">
        <f t="shared" si="4"/>
        <v>0</v>
      </c>
      <c r="O46" s="130">
        <v>0</v>
      </c>
      <c r="P46" s="71">
        <f>Table14[[#This Row],[Total]]-Table14[[#This Row],[Cost Share ]]</f>
        <v>0</v>
      </c>
    </row>
    <row r="47" spans="1:16" ht="16" thickBot="1">
      <c r="A47" s="118"/>
      <c r="B47" s="239"/>
      <c r="C47" s="135"/>
      <c r="D47" s="121"/>
      <c r="E47" s="121"/>
      <c r="F47" s="123"/>
      <c r="G47" s="121"/>
      <c r="H47" s="185">
        <v>0</v>
      </c>
      <c r="I47" s="185">
        <v>0</v>
      </c>
      <c r="J47" s="185">
        <v>0</v>
      </c>
      <c r="K47" s="185">
        <v>0</v>
      </c>
      <c r="L47" s="185">
        <v>0</v>
      </c>
      <c r="M47" s="119"/>
      <c r="N47" s="101">
        <f t="shared" si="4"/>
        <v>0</v>
      </c>
      <c r="O47" s="223">
        <v>0</v>
      </c>
      <c r="P47" s="170">
        <f>Table14[[#This Row],[Total]]-Table14[[#This Row],[Cost Share ]]</f>
        <v>0</v>
      </c>
    </row>
    <row r="48" spans="1:16" ht="15" thickBot="1"/>
    <row r="49" spans="13:16" ht="15" thickBot="1">
      <c r="M49" s="205" t="s">
        <v>132</v>
      </c>
      <c r="N49" s="224">
        <f>SUM(N7:N27,N32:N47)</f>
        <v>0</v>
      </c>
      <c r="O49" s="225">
        <f>SUM(O7:O27,O32:O47)</f>
        <v>0</v>
      </c>
      <c r="P49" s="226">
        <f>SUM(P7:P27,P32:P47)</f>
        <v>0</v>
      </c>
    </row>
    <row r="50" spans="13:16"/>
  </sheetData>
  <sheetProtection algorithmName="SHA-512" hashValue="SUS9zGJXw6r6Yq/yXxtfJUr/r+Zlng06IVC5nDZ97NzeIToEYfw5vc1m/TqB1UNhVbNcePUFIslMYXViQjh9yw==" saltValue="rz0QUw67947QQk2K6Y77uw==" spinCount="100000" sheet="1" formatCells="0" insertRows="0" deleteRows="0"/>
  <protectedRanges>
    <protectedRange sqref="O7:O27 O32:O47 A7:M27 A32:M47" name="TRAVEL"/>
  </protectedRanges>
  <mergeCells count="4">
    <mergeCell ref="A5:B5"/>
    <mergeCell ref="A30:B30"/>
    <mergeCell ref="O1:P1"/>
    <mergeCell ref="A2:P2"/>
  </mergeCells>
  <pageMargins left="0.7" right="0.7" top="0.75" bottom="0.75" header="0.3" footer="0.3"/>
  <pageSetup scale="21" fitToHeight="0" orientation="portrait" r:id="rId1"/>
  <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72CAC-5289-4996-9EF4-D6DE927ACFAC}">
  <sheetPr>
    <tabColor theme="3" tint="0.79998168889431442"/>
    <pageSetUpPr fitToPage="1"/>
  </sheetPr>
  <dimension ref="A1:K46"/>
  <sheetViews>
    <sheetView zoomScale="80" zoomScaleNormal="80" workbookViewId="0">
      <selection activeCell="A6" sqref="A6"/>
    </sheetView>
  </sheetViews>
  <sheetFormatPr defaultColWidth="0" defaultRowHeight="14.5" zeroHeight="1"/>
  <cols>
    <col min="1" max="3" width="35.7265625" customWidth="1"/>
    <col min="4" max="5" width="15.7265625" customWidth="1"/>
    <col min="6" max="8" width="23.26953125" customWidth="1"/>
    <col min="9" max="9" width="5.7265625" customWidth="1"/>
    <col min="10" max="11" width="0" hidden="1" customWidth="1"/>
    <col min="12" max="16384" width="9.1796875" hidden="1"/>
  </cols>
  <sheetData>
    <row r="1" spans="1:8" ht="105" customHeight="1">
      <c r="D1" s="74"/>
      <c r="E1" s="74"/>
      <c r="F1" s="74"/>
      <c r="G1" s="302" t="s">
        <v>90</v>
      </c>
      <c r="H1" s="302"/>
    </row>
    <row r="2" spans="1:8" ht="52.9" customHeight="1">
      <c r="A2" s="303" t="s">
        <v>156</v>
      </c>
      <c r="B2" s="303"/>
      <c r="C2" s="303"/>
      <c r="D2" s="303"/>
      <c r="E2" s="303"/>
      <c r="F2" s="303"/>
      <c r="G2" s="303"/>
      <c r="H2" s="303"/>
    </row>
    <row r="3" spans="1:8" ht="15" thickBot="1"/>
    <row r="4" spans="1:8" ht="18.5">
      <c r="A4" s="299" t="s">
        <v>125</v>
      </c>
      <c r="B4" s="301"/>
      <c r="C4" s="44"/>
      <c r="D4" s="44"/>
      <c r="E4" s="44"/>
      <c r="F4" s="128"/>
      <c r="G4" s="44"/>
      <c r="H4" s="45"/>
    </row>
    <row r="5" spans="1:8" ht="15.5">
      <c r="A5" s="46" t="s">
        <v>111</v>
      </c>
      <c r="B5" s="40" t="s">
        <v>47</v>
      </c>
      <c r="C5" s="40" t="s">
        <v>48</v>
      </c>
      <c r="D5" s="40" t="s">
        <v>49</v>
      </c>
      <c r="E5" s="40" t="s">
        <v>50</v>
      </c>
      <c r="F5" s="79" t="s">
        <v>51</v>
      </c>
      <c r="G5" s="129" t="s">
        <v>121</v>
      </c>
      <c r="H5" s="47" t="s">
        <v>54</v>
      </c>
    </row>
    <row r="6" spans="1:8" ht="15.5">
      <c r="A6" s="114"/>
      <c r="B6" s="115"/>
      <c r="C6" s="116"/>
      <c r="D6" s="186"/>
      <c r="E6" s="144"/>
      <c r="F6" s="103">
        <f>SUM(D6*E6)</f>
        <v>0</v>
      </c>
      <c r="G6" s="131">
        <v>0</v>
      </c>
      <c r="H6" s="71">
        <f>Table15[[#This Row],[Total]]-Table15[[#This Row],[Cost Share ]]</f>
        <v>0</v>
      </c>
    </row>
    <row r="7" spans="1:8" ht="15.5">
      <c r="A7" s="114"/>
      <c r="B7" s="115"/>
      <c r="C7" s="116"/>
      <c r="D7" s="186"/>
      <c r="E7" s="144"/>
      <c r="F7" s="157">
        <f t="shared" ref="F7:F8" si="0">SUM(D7*E7)</f>
        <v>0</v>
      </c>
      <c r="G7" s="131">
        <v>0</v>
      </c>
      <c r="H7" s="71">
        <f>Table15[[#This Row],[Total]]-Table15[[#This Row],[Cost Share ]]</f>
        <v>0</v>
      </c>
    </row>
    <row r="8" spans="1:8" ht="15.5">
      <c r="A8" s="114"/>
      <c r="B8" s="115"/>
      <c r="C8" s="116"/>
      <c r="D8" s="186"/>
      <c r="E8" s="144"/>
      <c r="F8" s="157">
        <f t="shared" si="0"/>
        <v>0</v>
      </c>
      <c r="G8" s="131">
        <v>0</v>
      </c>
      <c r="H8" s="71">
        <f>Table15[[#This Row],[Total]]-Table15[[#This Row],[Cost Share ]]</f>
        <v>0</v>
      </c>
    </row>
    <row r="9" spans="1:8" ht="15.5">
      <c r="A9" s="114"/>
      <c r="B9" s="115"/>
      <c r="C9" s="116"/>
      <c r="D9" s="186"/>
      <c r="E9" s="144"/>
      <c r="F9" s="157">
        <f t="shared" ref="F9:F11" si="1">SUM(D9*E9)</f>
        <v>0</v>
      </c>
      <c r="G9" s="131">
        <v>0</v>
      </c>
      <c r="H9" s="71">
        <f>Table15[[#This Row],[Total]]-Table15[[#This Row],[Cost Share ]]</f>
        <v>0</v>
      </c>
    </row>
    <row r="10" spans="1:8" ht="15.5">
      <c r="A10" s="114"/>
      <c r="B10" s="115"/>
      <c r="C10" s="116"/>
      <c r="D10" s="186"/>
      <c r="E10" s="144"/>
      <c r="F10" s="157">
        <f t="shared" si="1"/>
        <v>0</v>
      </c>
      <c r="G10" s="131">
        <v>0</v>
      </c>
      <c r="H10" s="71">
        <f>Table15[[#This Row],[Total]]-Table15[[#This Row],[Cost Share ]]</f>
        <v>0</v>
      </c>
    </row>
    <row r="11" spans="1:8" ht="15.5">
      <c r="A11" s="114"/>
      <c r="B11" s="115"/>
      <c r="C11" s="116"/>
      <c r="D11" s="186"/>
      <c r="E11" s="144"/>
      <c r="F11" s="157">
        <f t="shared" si="1"/>
        <v>0</v>
      </c>
      <c r="G11" s="131">
        <v>0</v>
      </c>
      <c r="H11" s="71">
        <f>Table15[[#This Row],[Total]]-Table15[[#This Row],[Cost Share ]]</f>
        <v>0</v>
      </c>
    </row>
    <row r="12" spans="1:8" ht="15.5">
      <c r="A12" s="114"/>
      <c r="B12" s="115"/>
      <c r="C12" s="116"/>
      <c r="D12" s="186"/>
      <c r="E12" s="144"/>
      <c r="F12" s="103">
        <f t="shared" ref="F12:F15" si="2">SUM(D12*E12)</f>
        <v>0</v>
      </c>
      <c r="G12" s="186">
        <v>0</v>
      </c>
      <c r="H12" s="71">
        <f>Table15[[#This Row],[Total]]-Table15[[#This Row],[Cost Share ]]</f>
        <v>0</v>
      </c>
    </row>
    <row r="13" spans="1:8" ht="15.5">
      <c r="A13" s="114"/>
      <c r="B13" s="115"/>
      <c r="C13" s="116"/>
      <c r="D13" s="186"/>
      <c r="E13" s="144"/>
      <c r="F13" s="103">
        <f t="shared" si="2"/>
        <v>0</v>
      </c>
      <c r="G13" s="186">
        <v>0</v>
      </c>
      <c r="H13" s="71">
        <f>Table15[[#This Row],[Total]]-Table15[[#This Row],[Cost Share ]]</f>
        <v>0</v>
      </c>
    </row>
    <row r="14" spans="1:8" ht="15.5">
      <c r="A14" s="114"/>
      <c r="B14" s="115"/>
      <c r="C14" s="116"/>
      <c r="D14" s="186"/>
      <c r="E14" s="144"/>
      <c r="F14" s="103">
        <f t="shared" si="2"/>
        <v>0</v>
      </c>
      <c r="G14" s="186">
        <v>0</v>
      </c>
      <c r="H14" s="71">
        <f>Table15[[#This Row],[Total]]-Table15[[#This Row],[Cost Share ]]</f>
        <v>0</v>
      </c>
    </row>
    <row r="15" spans="1:8" ht="16" thickBot="1">
      <c r="A15" s="117"/>
      <c r="B15" s="118"/>
      <c r="C15" s="119"/>
      <c r="D15" s="185"/>
      <c r="E15" s="145"/>
      <c r="F15" s="101">
        <f t="shared" si="2"/>
        <v>0</v>
      </c>
      <c r="G15" s="185">
        <v>0</v>
      </c>
      <c r="H15" s="170">
        <f>Table15[[#This Row],[Total]]-Table15[[#This Row],[Cost Share ]]</f>
        <v>0</v>
      </c>
    </row>
    <row r="16" spans="1:8" ht="15.5">
      <c r="A16" s="27"/>
      <c r="B16" s="42"/>
      <c r="C16" s="43"/>
      <c r="D16" s="43"/>
      <c r="E16" s="43"/>
      <c r="F16" s="43"/>
      <c r="G16" s="43"/>
      <c r="H16" s="43"/>
    </row>
    <row r="17" spans="1:8" ht="16" thickBot="1">
      <c r="A17" s="27"/>
      <c r="B17" s="42"/>
      <c r="C17" s="43"/>
      <c r="D17" s="43"/>
      <c r="E17" s="43"/>
      <c r="F17" s="43"/>
      <c r="G17" s="43"/>
      <c r="H17" s="43"/>
    </row>
    <row r="18" spans="1:8" ht="18.5">
      <c r="A18" s="299" t="s">
        <v>88</v>
      </c>
      <c r="B18" s="301"/>
      <c r="C18" s="44"/>
      <c r="D18" s="44"/>
      <c r="E18" s="44"/>
      <c r="F18" s="44"/>
      <c r="G18" s="44"/>
      <c r="H18" s="45"/>
    </row>
    <row r="19" spans="1:8" ht="15.5">
      <c r="A19" s="46" t="s">
        <v>111</v>
      </c>
      <c r="B19" s="40" t="s">
        <v>47</v>
      </c>
      <c r="C19" s="40" t="s">
        <v>48</v>
      </c>
      <c r="D19" s="40" t="s">
        <v>49</v>
      </c>
      <c r="E19" s="40" t="s">
        <v>50</v>
      </c>
      <c r="F19" s="79" t="s">
        <v>51</v>
      </c>
      <c r="G19" s="40" t="s">
        <v>121</v>
      </c>
      <c r="H19" s="47" t="s">
        <v>54</v>
      </c>
    </row>
    <row r="20" spans="1:8" ht="15.5">
      <c r="A20" s="114"/>
      <c r="B20" s="115"/>
      <c r="C20" s="116"/>
      <c r="D20" s="186"/>
      <c r="E20" s="144"/>
      <c r="F20" s="103">
        <f>SUM(D20*E20)</f>
        <v>0</v>
      </c>
      <c r="G20" s="131">
        <v>0</v>
      </c>
      <c r="H20" s="71">
        <f>Table16[[#This Row],[Total]]-Table16[[#This Row],[Cost Share ]]</f>
        <v>0</v>
      </c>
    </row>
    <row r="21" spans="1:8" ht="15.5">
      <c r="A21" s="114"/>
      <c r="B21" s="115"/>
      <c r="C21" s="116"/>
      <c r="D21" s="186"/>
      <c r="E21" s="144"/>
      <c r="F21" s="157">
        <f t="shared" ref="F21:F22" si="3">SUM(D21*E21)</f>
        <v>0</v>
      </c>
      <c r="G21" s="131">
        <v>0</v>
      </c>
      <c r="H21" s="71">
        <f>Table16[[#This Row],[Total]]-Table16[[#This Row],[Cost Share ]]</f>
        <v>0</v>
      </c>
    </row>
    <row r="22" spans="1:8" ht="15.5">
      <c r="A22" s="114"/>
      <c r="B22" s="115"/>
      <c r="C22" s="116"/>
      <c r="D22" s="186"/>
      <c r="E22" s="144"/>
      <c r="F22" s="157">
        <f t="shared" si="3"/>
        <v>0</v>
      </c>
      <c r="G22" s="131">
        <v>0</v>
      </c>
      <c r="H22" s="71">
        <f>Table16[[#This Row],[Total]]-Table16[[#This Row],[Cost Share ]]</f>
        <v>0</v>
      </c>
    </row>
    <row r="23" spans="1:8" ht="15.5">
      <c r="A23" s="114"/>
      <c r="B23" s="115"/>
      <c r="C23" s="116"/>
      <c r="D23" s="186"/>
      <c r="E23" s="144"/>
      <c r="F23" s="157">
        <f t="shared" ref="F23:F25" si="4">SUM(D23*E23)</f>
        <v>0</v>
      </c>
      <c r="G23" s="131">
        <v>0</v>
      </c>
      <c r="H23" s="71">
        <f>Table16[[#This Row],[Total]]-Table16[[#This Row],[Cost Share ]]</f>
        <v>0</v>
      </c>
    </row>
    <row r="24" spans="1:8" ht="15.5">
      <c r="A24" s="114"/>
      <c r="B24" s="115"/>
      <c r="C24" s="116"/>
      <c r="D24" s="186"/>
      <c r="E24" s="144"/>
      <c r="F24" s="157">
        <f t="shared" si="4"/>
        <v>0</v>
      </c>
      <c r="G24" s="131">
        <v>0</v>
      </c>
      <c r="H24" s="71">
        <f>Table16[[#This Row],[Total]]-Table16[[#This Row],[Cost Share ]]</f>
        <v>0</v>
      </c>
    </row>
    <row r="25" spans="1:8" ht="15.5">
      <c r="A25" s="114"/>
      <c r="B25" s="115"/>
      <c r="C25" s="116"/>
      <c r="D25" s="186"/>
      <c r="E25" s="144"/>
      <c r="F25" s="157">
        <f t="shared" si="4"/>
        <v>0</v>
      </c>
      <c r="G25" s="131">
        <v>0</v>
      </c>
      <c r="H25" s="71">
        <f>Table16[[#This Row],[Total]]-Table16[[#This Row],[Cost Share ]]</f>
        <v>0</v>
      </c>
    </row>
    <row r="26" spans="1:8" ht="15.5">
      <c r="A26" s="114"/>
      <c r="B26" s="115"/>
      <c r="C26" s="116"/>
      <c r="D26" s="186"/>
      <c r="E26" s="144"/>
      <c r="F26" s="103">
        <f t="shared" ref="F26:F29" si="5">SUM(D26*E26)</f>
        <v>0</v>
      </c>
      <c r="G26" s="186">
        <v>0</v>
      </c>
      <c r="H26" s="71">
        <f>Table16[[#This Row],[Total]]-Table16[[#This Row],[Cost Share ]]</f>
        <v>0</v>
      </c>
    </row>
    <row r="27" spans="1:8" ht="15.5">
      <c r="A27" s="114"/>
      <c r="B27" s="115"/>
      <c r="C27" s="116"/>
      <c r="D27" s="186"/>
      <c r="E27" s="144"/>
      <c r="F27" s="103">
        <f t="shared" si="5"/>
        <v>0</v>
      </c>
      <c r="G27" s="186">
        <v>0</v>
      </c>
      <c r="H27" s="71">
        <f>Table16[[#This Row],[Total]]-Table16[[#This Row],[Cost Share ]]</f>
        <v>0</v>
      </c>
    </row>
    <row r="28" spans="1:8" ht="15.5">
      <c r="A28" s="114"/>
      <c r="B28" s="115"/>
      <c r="C28" s="116"/>
      <c r="D28" s="186"/>
      <c r="E28" s="144"/>
      <c r="F28" s="103">
        <f t="shared" si="5"/>
        <v>0</v>
      </c>
      <c r="G28" s="186">
        <v>0</v>
      </c>
      <c r="H28" s="71">
        <f>Table16[[#This Row],[Total]]-Table16[[#This Row],[Cost Share ]]</f>
        <v>0</v>
      </c>
    </row>
    <row r="29" spans="1:8" ht="16" thickBot="1">
      <c r="A29" s="117"/>
      <c r="B29" s="118"/>
      <c r="C29" s="119"/>
      <c r="D29" s="185"/>
      <c r="E29" s="145"/>
      <c r="F29" s="101">
        <f t="shared" si="5"/>
        <v>0</v>
      </c>
      <c r="G29" s="185">
        <v>0</v>
      </c>
      <c r="H29" s="170">
        <f>Table16[[#This Row],[Total]]-Table16[[#This Row],[Cost Share ]]</f>
        <v>0</v>
      </c>
    </row>
    <row r="30" spans="1:8"/>
    <row r="31" spans="1:8" ht="15" thickBot="1"/>
    <row r="32" spans="1:8" ht="18.5">
      <c r="A32" s="299" t="s">
        <v>89</v>
      </c>
      <c r="B32" s="301"/>
      <c r="C32" s="44"/>
      <c r="D32" s="44"/>
      <c r="E32" s="44"/>
      <c r="F32" s="128"/>
      <c r="G32" s="44"/>
      <c r="H32" s="45"/>
    </row>
    <row r="33" spans="1:8" ht="15.5">
      <c r="A33" s="46" t="s">
        <v>111</v>
      </c>
      <c r="B33" s="40" t="s">
        <v>47</v>
      </c>
      <c r="C33" s="40" t="s">
        <v>48</v>
      </c>
      <c r="D33" s="40" t="s">
        <v>49</v>
      </c>
      <c r="E33" s="40" t="s">
        <v>50</v>
      </c>
      <c r="F33" s="79" t="s">
        <v>51</v>
      </c>
      <c r="G33" s="129" t="s">
        <v>121</v>
      </c>
      <c r="H33" s="47" t="s">
        <v>54</v>
      </c>
    </row>
    <row r="34" spans="1:8" ht="15.5">
      <c r="A34" s="114"/>
      <c r="B34" s="116"/>
      <c r="C34" s="116"/>
      <c r="D34" s="186"/>
      <c r="E34" s="144"/>
      <c r="F34" s="103">
        <f>SUM(D34*E34)</f>
        <v>0</v>
      </c>
      <c r="G34" s="131">
        <v>0</v>
      </c>
      <c r="H34" s="71">
        <f>Table17[[#This Row],[Total]]-Table17[[#This Row],[Cost Share ]]</f>
        <v>0</v>
      </c>
    </row>
    <row r="35" spans="1:8" ht="15.5">
      <c r="A35" s="114"/>
      <c r="B35" s="116"/>
      <c r="C35" s="116"/>
      <c r="D35" s="186"/>
      <c r="E35" s="144"/>
      <c r="F35" s="157">
        <f t="shared" ref="F35:F36" si="6">SUM(D35*E35)</f>
        <v>0</v>
      </c>
      <c r="G35" s="131">
        <v>0</v>
      </c>
      <c r="H35" s="71">
        <f>Table17[[#This Row],[Total]]-Table17[[#This Row],[Cost Share ]]</f>
        <v>0</v>
      </c>
    </row>
    <row r="36" spans="1:8" ht="15.5">
      <c r="A36" s="114"/>
      <c r="B36" s="116"/>
      <c r="C36" s="116"/>
      <c r="D36" s="186"/>
      <c r="E36" s="144"/>
      <c r="F36" s="157">
        <f t="shared" si="6"/>
        <v>0</v>
      </c>
      <c r="G36" s="131">
        <v>0</v>
      </c>
      <c r="H36" s="71">
        <f>Table17[[#This Row],[Total]]-Table17[[#This Row],[Cost Share ]]</f>
        <v>0</v>
      </c>
    </row>
    <row r="37" spans="1:8" ht="15.5">
      <c r="A37" s="114"/>
      <c r="B37" s="116"/>
      <c r="C37" s="116"/>
      <c r="D37" s="186"/>
      <c r="E37" s="144"/>
      <c r="F37" s="157">
        <f t="shared" ref="F37:F39" si="7">SUM(D37*E37)</f>
        <v>0</v>
      </c>
      <c r="G37" s="131">
        <v>0</v>
      </c>
      <c r="H37" s="71">
        <f>Table17[[#This Row],[Total]]-Table17[[#This Row],[Cost Share ]]</f>
        <v>0</v>
      </c>
    </row>
    <row r="38" spans="1:8" ht="15.5">
      <c r="A38" s="114"/>
      <c r="B38" s="116"/>
      <c r="C38" s="116"/>
      <c r="D38" s="186"/>
      <c r="E38" s="144"/>
      <c r="F38" s="157">
        <f t="shared" si="7"/>
        <v>0</v>
      </c>
      <c r="G38" s="131">
        <v>0</v>
      </c>
      <c r="H38" s="71">
        <f>Table17[[#This Row],[Total]]-Table17[[#This Row],[Cost Share ]]</f>
        <v>0</v>
      </c>
    </row>
    <row r="39" spans="1:8" ht="15.5">
      <c r="A39" s="114"/>
      <c r="B39" s="116"/>
      <c r="C39" s="116"/>
      <c r="D39" s="186"/>
      <c r="E39" s="144"/>
      <c r="F39" s="157">
        <f t="shared" si="7"/>
        <v>0</v>
      </c>
      <c r="G39" s="131">
        <v>0</v>
      </c>
      <c r="H39" s="71">
        <f>Table17[[#This Row],[Total]]-Table17[[#This Row],[Cost Share ]]</f>
        <v>0</v>
      </c>
    </row>
    <row r="40" spans="1:8" ht="15.5">
      <c r="A40" s="114"/>
      <c r="B40" s="116"/>
      <c r="C40" s="116"/>
      <c r="D40" s="186"/>
      <c r="E40" s="144"/>
      <c r="F40" s="103">
        <f t="shared" ref="F40:F43" si="8">SUM(D40*E40)</f>
        <v>0</v>
      </c>
      <c r="G40" s="131">
        <v>0</v>
      </c>
      <c r="H40" s="71">
        <f>Table17[[#This Row],[Total]]-Table17[[#This Row],[Cost Share ]]</f>
        <v>0</v>
      </c>
    </row>
    <row r="41" spans="1:8" ht="15.5">
      <c r="A41" s="114"/>
      <c r="B41" s="116"/>
      <c r="C41" s="116"/>
      <c r="D41" s="186"/>
      <c r="E41" s="144"/>
      <c r="F41" s="103">
        <f t="shared" si="8"/>
        <v>0</v>
      </c>
      <c r="G41" s="186">
        <v>0</v>
      </c>
      <c r="H41" s="71">
        <f>Table17[[#This Row],[Total]]-Table17[[#This Row],[Cost Share ]]</f>
        <v>0</v>
      </c>
    </row>
    <row r="42" spans="1:8" ht="15.5">
      <c r="A42" s="114"/>
      <c r="B42" s="116"/>
      <c r="C42" s="116"/>
      <c r="D42" s="186"/>
      <c r="E42" s="144"/>
      <c r="F42" s="103">
        <f t="shared" si="8"/>
        <v>0</v>
      </c>
      <c r="G42" s="186">
        <v>0</v>
      </c>
      <c r="H42" s="71">
        <f>Table17[[#This Row],[Total]]-Table17[[#This Row],[Cost Share ]]</f>
        <v>0</v>
      </c>
    </row>
    <row r="43" spans="1:8" ht="16" thickBot="1">
      <c r="A43" s="117"/>
      <c r="B43" s="119"/>
      <c r="C43" s="119"/>
      <c r="D43" s="185"/>
      <c r="E43" s="145"/>
      <c r="F43" s="101">
        <f t="shared" si="8"/>
        <v>0</v>
      </c>
      <c r="G43" s="185">
        <v>0</v>
      </c>
      <c r="H43" s="170">
        <f>Table17[[#This Row],[Total]]-Table17[[#This Row],[Cost Share ]]</f>
        <v>0</v>
      </c>
    </row>
    <row r="44" spans="1:8" ht="15" thickBot="1"/>
    <row r="45" spans="1:8" ht="15" thickBot="1">
      <c r="D45" s="133"/>
      <c r="E45" s="217" t="s">
        <v>132</v>
      </c>
      <c r="F45" s="206">
        <f t="shared" ref="F45:G45" si="9">SUM(F6:F15,F20:F29,F34:F43)</f>
        <v>0</v>
      </c>
      <c r="G45" s="207">
        <f t="shared" si="9"/>
        <v>0</v>
      </c>
      <c r="H45" s="208">
        <f>SUM(H6:H15,H20:H29,H34:H43)</f>
        <v>0</v>
      </c>
    </row>
    <row r="46" spans="1:8"/>
  </sheetData>
  <sheetProtection algorithmName="SHA-512" hashValue="8kP44SJ5CEt4nfCgVt2kLjJKnv7FqSerMCWSKgajjNKj2n1V029X0604UI4y6+7v8xu2Ks7mNUCDInLbGiJwng==" saltValue="4V6yFzH7FfYX5tQt3mmdOQ==" spinCount="100000" sheet="1" formatCells="0" insertRows="0" deleteRows="0"/>
  <protectedRanges>
    <protectedRange sqref="A6:E15 G6:G15 A20:E29 G20:G29 A34:E43 G34:G43" name="ODC"/>
  </protectedRanges>
  <mergeCells count="5">
    <mergeCell ref="A2:H2"/>
    <mergeCell ref="G1:H1"/>
    <mergeCell ref="A4:B4"/>
    <mergeCell ref="A18:B18"/>
    <mergeCell ref="A32:B32"/>
  </mergeCells>
  <pageMargins left="0.7" right="0.7" top="0.75" bottom="0.75" header="0.3" footer="0.3"/>
  <pageSetup scale="35" fitToHeight="0" orientation="portrait" r:id="rId1"/>
  <drawing r:id="rId2"/>
  <tableParts count="3">
    <tablePart r:id="rId3"/>
    <tablePart r:id="rId4"/>
    <tablePart r:id="rId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06BFB-79CE-4CC0-9DCC-352B0FD40606}">
  <sheetPr>
    <tabColor theme="3" tint="0.79998168889431442"/>
    <pageSetUpPr fitToPage="1"/>
  </sheetPr>
  <dimension ref="A1:K8"/>
  <sheetViews>
    <sheetView workbookViewId="0">
      <selection activeCell="A7" sqref="A7:C7"/>
    </sheetView>
  </sheetViews>
  <sheetFormatPr defaultColWidth="0" defaultRowHeight="14.5" zeroHeight="1"/>
  <cols>
    <col min="1" max="1" width="35.7265625" customWidth="1"/>
    <col min="2" max="6" width="10.7265625" customWidth="1"/>
    <col min="7" max="9" width="25.7265625" customWidth="1"/>
    <col min="10" max="10" width="10.7265625" customWidth="1"/>
    <col min="11" max="11" width="5.7265625" customWidth="1"/>
    <col min="12" max="16384" width="9.1796875" hidden="1"/>
  </cols>
  <sheetData>
    <row r="1" spans="1:10" ht="105" customHeight="1">
      <c r="G1" s="302" t="s">
        <v>80</v>
      </c>
      <c r="H1" s="302"/>
      <c r="I1" s="302"/>
      <c r="J1" s="302"/>
    </row>
    <row r="2" spans="1:10" ht="51.75" customHeight="1">
      <c r="A2" s="303" t="s">
        <v>157</v>
      </c>
      <c r="B2" s="303"/>
      <c r="C2" s="303"/>
      <c r="D2" s="303"/>
      <c r="E2" s="303"/>
      <c r="F2" s="303"/>
      <c r="G2" s="303"/>
      <c r="H2" s="303"/>
      <c r="I2" s="303"/>
      <c r="J2" s="303"/>
    </row>
    <row r="3" spans="1:10">
      <c r="A3" s="356" t="s">
        <v>114</v>
      </c>
      <c r="B3" s="356"/>
      <c r="C3" s="356"/>
      <c r="D3" s="356"/>
      <c r="E3" s="356"/>
      <c r="F3" s="356"/>
      <c r="G3" s="356"/>
      <c r="H3" s="356"/>
      <c r="I3" s="356"/>
      <c r="J3" s="356"/>
    </row>
    <row r="4" spans="1:10" ht="15" thickBot="1"/>
    <row r="5" spans="1:10" ht="18.5">
      <c r="A5" s="299" t="s">
        <v>98</v>
      </c>
      <c r="B5" s="300"/>
      <c r="C5" s="300"/>
      <c r="D5" s="327"/>
      <c r="E5" s="300"/>
      <c r="F5" s="301"/>
      <c r="G5" s="44"/>
      <c r="H5" s="44"/>
      <c r="I5" s="45"/>
    </row>
    <row r="6" spans="1:10" ht="15.5">
      <c r="A6" s="304" t="s">
        <v>93</v>
      </c>
      <c r="B6" s="305"/>
      <c r="C6" s="305"/>
      <c r="D6" s="318" t="s">
        <v>91</v>
      </c>
      <c r="E6" s="305"/>
      <c r="F6" s="306"/>
      <c r="G6" s="40" t="s">
        <v>51</v>
      </c>
      <c r="H6" s="40" t="s">
        <v>54</v>
      </c>
      <c r="I6" s="47" t="s">
        <v>122</v>
      </c>
    </row>
    <row r="7" spans="1:10" ht="16" thickBot="1">
      <c r="A7" s="351">
        <v>0</v>
      </c>
      <c r="B7" s="352"/>
      <c r="C7" s="352"/>
      <c r="D7" s="353">
        <v>0</v>
      </c>
      <c r="E7" s="354"/>
      <c r="F7" s="355"/>
      <c r="G7" s="107">
        <f>A7*D7</f>
        <v>0</v>
      </c>
      <c r="H7" s="108">
        <f>G7-I7</f>
        <v>0</v>
      </c>
      <c r="I7" s="113">
        <v>0</v>
      </c>
    </row>
    <row r="8" spans="1:10"/>
  </sheetData>
  <sheetProtection algorithmName="SHA-512" hashValue="/AwlAaM7/ekZusx/QP55iWqUCfQo9Svl8PXxmmw2aUHe912DlDfEfd8Dgcql3PhfLycvvB5mG/Y/ZE1qkXYd0g==" saltValue="RL9CoMberAr0AwnqnYl90Q==" spinCount="100000" sheet="1" formatCells="0" insertRows="0" deleteRows="0"/>
  <protectedRanges>
    <protectedRange sqref="A7:C7 D7:F7 I7" name="CAS 414"/>
  </protectedRanges>
  <mergeCells count="9">
    <mergeCell ref="A7:C7"/>
    <mergeCell ref="D6:F6"/>
    <mergeCell ref="D7:F7"/>
    <mergeCell ref="D5:F5"/>
    <mergeCell ref="G1:J1"/>
    <mergeCell ref="A2:J2"/>
    <mergeCell ref="A3:J3"/>
    <mergeCell ref="A5:C5"/>
    <mergeCell ref="A6:C6"/>
  </mergeCells>
  <pageMargins left="0.7" right="0.7" top="0.75" bottom="0.75" header="0.3" footer="0.3"/>
  <pageSetup scale="50"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276A7-357A-4426-9E80-3962DF56025C}">
  <sheetPr>
    <tabColor theme="3" tint="0.79998168889431442"/>
    <pageSetUpPr fitToPage="1"/>
  </sheetPr>
  <dimension ref="A1:K16"/>
  <sheetViews>
    <sheetView workbookViewId="0">
      <selection activeCell="A6" sqref="A6:C6"/>
    </sheetView>
  </sheetViews>
  <sheetFormatPr defaultColWidth="0" defaultRowHeight="14.5" zeroHeight="1"/>
  <cols>
    <col min="1" max="1" width="35" customWidth="1"/>
    <col min="2" max="2" width="14" customWidth="1"/>
    <col min="3" max="3" width="43" customWidth="1"/>
    <col min="4" max="6" width="10.7265625" customWidth="1"/>
    <col min="7" max="9" width="25.7265625" customWidth="1"/>
    <col min="10" max="10" width="10.7265625" customWidth="1"/>
    <col min="11" max="11" width="5.7265625" customWidth="1"/>
    <col min="12" max="16384" width="9.1796875" hidden="1"/>
  </cols>
  <sheetData>
    <row r="1" spans="1:10" ht="105" customHeight="1">
      <c r="G1" s="302" t="s">
        <v>99</v>
      </c>
      <c r="H1" s="302"/>
      <c r="I1" s="302"/>
      <c r="J1" s="302"/>
    </row>
    <row r="2" spans="1:10" ht="96.75" customHeight="1">
      <c r="A2" s="303" t="s">
        <v>158</v>
      </c>
      <c r="B2" s="303"/>
      <c r="C2" s="303"/>
      <c r="D2" s="303"/>
      <c r="E2" s="303"/>
      <c r="F2" s="303"/>
      <c r="G2" s="303"/>
      <c r="H2" s="303"/>
      <c r="I2" s="303"/>
      <c r="J2" s="303"/>
    </row>
    <row r="3" spans="1:10" ht="15" thickBot="1"/>
    <row r="4" spans="1:10" ht="18.5">
      <c r="A4" s="299" t="s">
        <v>159</v>
      </c>
      <c r="B4" s="300"/>
      <c r="C4" s="300"/>
      <c r="D4" s="327"/>
      <c r="E4" s="300"/>
      <c r="F4" s="301"/>
      <c r="G4" s="44"/>
      <c r="H4" s="44"/>
      <c r="I4" s="45"/>
    </row>
    <row r="5" spans="1:10" ht="15.5">
      <c r="A5" s="304" t="s">
        <v>93</v>
      </c>
      <c r="B5" s="305"/>
      <c r="C5" s="305"/>
      <c r="D5" s="318" t="s">
        <v>91</v>
      </c>
      <c r="E5" s="305"/>
      <c r="F5" s="306"/>
      <c r="G5" s="40" t="s">
        <v>51</v>
      </c>
      <c r="H5" s="40" t="s">
        <v>54</v>
      </c>
      <c r="I5" s="47" t="s">
        <v>122</v>
      </c>
    </row>
    <row r="6" spans="1:10" ht="16" thickBot="1">
      <c r="A6" s="351"/>
      <c r="B6" s="352"/>
      <c r="C6" s="352"/>
      <c r="D6" s="353"/>
      <c r="E6" s="354"/>
      <c r="F6" s="355"/>
      <c r="G6" s="107">
        <f>A6*D6</f>
        <v>0</v>
      </c>
      <c r="H6" s="108">
        <f>G6-I6</f>
        <v>0</v>
      </c>
      <c r="I6" s="113"/>
    </row>
    <row r="7" spans="1:10"/>
    <row r="8" spans="1:10"/>
    <row r="9" spans="1:10" ht="15" thickBot="1"/>
    <row r="10" spans="1:10" ht="18.5">
      <c r="A10" s="299" t="s">
        <v>160</v>
      </c>
      <c r="B10" s="300"/>
      <c r="C10" s="300"/>
      <c r="D10" s="327"/>
      <c r="E10" s="300"/>
      <c r="F10" s="301"/>
      <c r="G10" s="44"/>
      <c r="H10" s="44"/>
      <c r="I10" s="45"/>
    </row>
    <row r="11" spans="1:10" ht="31.5" customHeight="1">
      <c r="A11" s="241" t="s">
        <v>93</v>
      </c>
      <c r="B11" s="318" t="s">
        <v>161</v>
      </c>
      <c r="C11" s="306"/>
      <c r="D11" s="318" t="s">
        <v>91</v>
      </c>
      <c r="E11" s="305"/>
      <c r="F11" s="306"/>
      <c r="G11" s="40" t="s">
        <v>51</v>
      </c>
      <c r="H11" s="40" t="s">
        <v>54</v>
      </c>
      <c r="I11" s="47" t="s">
        <v>122</v>
      </c>
    </row>
    <row r="12" spans="1:10" ht="16" thickBot="1">
      <c r="A12" s="242"/>
      <c r="B12" s="357"/>
      <c r="C12" s="358"/>
      <c r="D12" s="353"/>
      <c r="E12" s="354"/>
      <c r="F12" s="355"/>
      <c r="G12" s="107">
        <f>A12*D12</f>
        <v>0</v>
      </c>
      <c r="H12" s="108">
        <f>G12-I12</f>
        <v>0</v>
      </c>
      <c r="I12" s="113"/>
    </row>
    <row r="13" spans="1:10"/>
    <row r="14" spans="1:10" ht="15" thickBot="1"/>
    <row r="15" spans="1:10" ht="15" thickBot="1">
      <c r="F15" s="217" t="s">
        <v>132</v>
      </c>
      <c r="G15" s="206">
        <f>SUM(G6+G12)</f>
        <v>0</v>
      </c>
      <c r="H15" s="206">
        <f>SUM(H6+H12)</f>
        <v>0</v>
      </c>
      <c r="I15" s="243">
        <f>SUM(I6+I12)</f>
        <v>0</v>
      </c>
    </row>
    <row r="16" spans="1:10"/>
  </sheetData>
  <sheetProtection algorithmName="SHA-512" hashValue="PgSJxWmKu+YpkGoWU7zPa15mRPrIvYQXuqlmQ5c+gaE37tU8pXTlkij6hbLWyCzit2pcLqDZdYvwXBl2OkN4Fw==" saltValue="omNJ8xxAedYhLN3q7LO5wA==" spinCount="100000" sheet="1" formatCells="0" insertRows="0" deleteRows="0"/>
  <protectedRanges>
    <protectedRange sqref="A6:F6 I6 A12:F12 I12" name="ROYALTIES LIC FEE"/>
  </protectedRanges>
  <mergeCells count="14">
    <mergeCell ref="A6:C6"/>
    <mergeCell ref="D6:F6"/>
    <mergeCell ref="G1:J1"/>
    <mergeCell ref="A2:J2"/>
    <mergeCell ref="A4:C4"/>
    <mergeCell ref="D4:F4"/>
    <mergeCell ref="A5:C5"/>
    <mergeCell ref="D5:F5"/>
    <mergeCell ref="A10:C10"/>
    <mergeCell ref="D10:F10"/>
    <mergeCell ref="D11:F11"/>
    <mergeCell ref="D12:F12"/>
    <mergeCell ref="B11:C11"/>
    <mergeCell ref="B12:C12"/>
  </mergeCells>
  <pageMargins left="0.7" right="0.7" top="0.75" bottom="0.75" header="0.3" footer="0.3"/>
  <pageSetup scale="5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44DE6-1514-4E3D-8302-6B6056B13A9D}">
  <sheetPr>
    <tabColor theme="3" tint="0.79998168889431442"/>
    <pageSetUpPr fitToPage="1"/>
  </sheetPr>
  <dimension ref="A1:K7"/>
  <sheetViews>
    <sheetView workbookViewId="0">
      <selection activeCell="A6" sqref="A6:F6"/>
    </sheetView>
  </sheetViews>
  <sheetFormatPr defaultColWidth="0" defaultRowHeight="14.5" zeroHeight="1"/>
  <cols>
    <col min="1" max="1" width="35.54296875" customWidth="1"/>
    <col min="2" max="6" width="9.1796875" customWidth="1"/>
    <col min="7" max="10" width="25.7265625" customWidth="1"/>
    <col min="11" max="11" width="5.7265625" customWidth="1"/>
    <col min="12" max="16384" width="9.1796875" hidden="1"/>
  </cols>
  <sheetData>
    <row r="1" spans="1:10" ht="105" customHeight="1">
      <c r="G1" s="302" t="s">
        <v>68</v>
      </c>
      <c r="H1" s="302"/>
      <c r="I1" s="302"/>
      <c r="J1" s="302"/>
    </row>
    <row r="2" spans="1:10" ht="36" customHeight="1">
      <c r="A2" s="303" t="s">
        <v>61</v>
      </c>
      <c r="B2" s="303"/>
      <c r="C2" s="303"/>
      <c r="D2" s="303"/>
      <c r="E2" s="303"/>
      <c r="F2" s="303"/>
      <c r="G2" s="303"/>
      <c r="H2" s="303"/>
      <c r="I2" s="303"/>
      <c r="J2" s="303"/>
    </row>
    <row r="3" spans="1:10" ht="15" thickBot="1">
      <c r="A3" s="48"/>
      <c r="B3" s="48"/>
      <c r="C3" s="48"/>
      <c r="D3" s="48"/>
      <c r="E3" s="48"/>
      <c r="F3" s="48"/>
      <c r="G3" s="48"/>
      <c r="H3" s="48"/>
      <c r="I3" s="48"/>
      <c r="J3" s="48"/>
    </row>
    <row r="4" spans="1:10" ht="18.5">
      <c r="A4" s="299" t="s">
        <v>14</v>
      </c>
      <c r="B4" s="300"/>
      <c r="C4" s="300"/>
      <c r="D4" s="300"/>
      <c r="E4" s="300"/>
      <c r="F4" s="301"/>
      <c r="G4" s="44"/>
      <c r="H4" s="44"/>
      <c r="I4" s="44"/>
      <c r="J4" s="45"/>
    </row>
    <row r="5" spans="1:10" ht="15.5">
      <c r="A5" s="304" t="s">
        <v>60</v>
      </c>
      <c r="B5" s="305"/>
      <c r="C5" s="305"/>
      <c r="D5" s="305"/>
      <c r="E5" s="305"/>
      <c r="F5" s="306"/>
      <c r="G5" s="40" t="s">
        <v>51</v>
      </c>
      <c r="H5" s="40" t="s">
        <v>53</v>
      </c>
      <c r="I5" s="40" t="s">
        <v>54</v>
      </c>
      <c r="J5" s="47" t="s">
        <v>122</v>
      </c>
    </row>
    <row r="6" spans="1:10" ht="16" thickBot="1">
      <c r="A6" s="296">
        <v>0</v>
      </c>
      <c r="B6" s="297"/>
      <c r="C6" s="297"/>
      <c r="D6" s="297"/>
      <c r="E6" s="297"/>
      <c r="F6" s="298"/>
      <c r="G6" s="107">
        <f>A6</f>
        <v>0</v>
      </c>
      <c r="H6" s="160">
        <v>1</v>
      </c>
      <c r="I6" s="161"/>
      <c r="J6" s="162">
        <f>G6*H6</f>
        <v>0</v>
      </c>
    </row>
    <row r="7" spans="1:10"/>
  </sheetData>
  <sheetProtection algorithmName="SHA-512" hashValue="FciEM0Gwf4/wlYdGQ+EEea9KwNEczCM7Tj8JowWlzmOF7iJE/I3/TK2nzs0/Gwu7Pc3A/oahfN5nxB9VDffRkQ==" saltValue="92n0esdw8CFMh+jotb/w7Q==" spinCount="100000" sheet="1" formatCells="0" insertRows="0" deleteRows="0"/>
  <protectedRanges>
    <protectedRange sqref="A6:F6" name="CASH"/>
  </protectedRanges>
  <mergeCells count="5">
    <mergeCell ref="A6:F6"/>
    <mergeCell ref="A4:F4"/>
    <mergeCell ref="G1:J1"/>
    <mergeCell ref="A2:J2"/>
    <mergeCell ref="A5:F5"/>
  </mergeCells>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411C5-3E9D-4C04-972D-FDAF9C160FA5}">
  <sheetPr>
    <tabColor theme="3" tint="0.79998168889431442"/>
    <pageSetUpPr fitToPage="1"/>
  </sheetPr>
  <dimension ref="A1:K61"/>
  <sheetViews>
    <sheetView zoomScale="80" zoomScaleNormal="80" workbookViewId="0">
      <selection activeCell="A8" sqref="A8:C8"/>
    </sheetView>
  </sheetViews>
  <sheetFormatPr defaultColWidth="0" defaultRowHeight="14.5" zeroHeight="1"/>
  <cols>
    <col min="1" max="1" width="35.7265625" customWidth="1"/>
    <col min="2" max="4" width="15.7265625" customWidth="1"/>
    <col min="5" max="5" width="16.54296875" bestFit="1" customWidth="1"/>
    <col min="6" max="8" width="25.7265625" customWidth="1"/>
    <col min="9" max="9" width="5.7265625" customWidth="1"/>
    <col min="10" max="11" width="0" hidden="1" customWidth="1"/>
    <col min="12" max="16384" width="9.1796875" hidden="1"/>
  </cols>
  <sheetData>
    <row r="1" spans="1:8" ht="105" customHeight="1">
      <c r="G1" s="302" t="s">
        <v>69</v>
      </c>
      <c r="H1" s="302"/>
    </row>
    <row r="2" spans="1:8" ht="30" customHeight="1">
      <c r="A2" s="303" t="s">
        <v>149</v>
      </c>
      <c r="B2" s="303"/>
      <c r="C2" s="303"/>
      <c r="D2" s="303"/>
      <c r="E2" s="303"/>
      <c r="F2" s="303"/>
      <c r="G2" s="303"/>
      <c r="H2" s="303"/>
    </row>
    <row r="3" spans="1:8"/>
    <row r="4" spans="1:8" ht="18.5">
      <c r="A4" s="310" t="s">
        <v>137</v>
      </c>
      <c r="B4" s="310"/>
      <c r="C4" s="310"/>
      <c r="D4" s="310"/>
      <c r="E4" s="310"/>
      <c r="F4" s="310"/>
      <c r="G4" s="310"/>
      <c r="H4" s="310"/>
    </row>
    <row r="5" spans="1:8" s="172" customFormat="1" ht="19" thickBot="1">
      <c r="A5" s="171"/>
      <c r="B5" s="171"/>
      <c r="C5" s="171"/>
      <c r="D5" s="171"/>
      <c r="E5" s="171"/>
      <c r="F5" s="171"/>
      <c r="G5" s="171"/>
      <c r="H5" s="171"/>
    </row>
    <row r="6" spans="1:8" ht="18.5">
      <c r="A6" s="299" t="s">
        <v>24</v>
      </c>
      <c r="B6" s="300"/>
      <c r="C6" s="301"/>
      <c r="D6" s="44"/>
      <c r="E6" s="165" t="s">
        <v>129</v>
      </c>
      <c r="F6" s="44"/>
      <c r="G6" s="44"/>
      <c r="H6" s="45"/>
    </row>
    <row r="7" spans="1:8" ht="62.25" customHeight="1">
      <c r="A7" s="304" t="s">
        <v>62</v>
      </c>
      <c r="B7" s="305"/>
      <c r="C7" s="306"/>
      <c r="D7" s="40" t="s">
        <v>63</v>
      </c>
      <c r="E7" s="40" t="s">
        <v>128</v>
      </c>
      <c r="F7" s="79" t="s">
        <v>51</v>
      </c>
      <c r="G7" s="40" t="s">
        <v>121</v>
      </c>
      <c r="H7" s="47" t="s">
        <v>54</v>
      </c>
    </row>
    <row r="8" spans="1:8" ht="15.5">
      <c r="A8" s="307"/>
      <c r="B8" s="308"/>
      <c r="C8" s="309"/>
      <c r="D8" s="232"/>
      <c r="E8" s="227"/>
      <c r="F8" s="103">
        <f>SUM(D8*E8)</f>
        <v>0</v>
      </c>
      <c r="G8" s="136">
        <v>0</v>
      </c>
      <c r="H8" s="71">
        <f>Table9[[#This Row],[Total]]-G8</f>
        <v>0</v>
      </c>
    </row>
    <row r="9" spans="1:8" ht="15.5">
      <c r="A9" s="307"/>
      <c r="B9" s="308"/>
      <c r="C9" s="309"/>
      <c r="D9" s="232"/>
      <c r="E9" s="227"/>
      <c r="F9" s="103">
        <f t="shared" ref="F9:F58" si="0">SUM(D9*E9)</f>
        <v>0</v>
      </c>
      <c r="G9" s="136">
        <v>0</v>
      </c>
      <c r="H9" s="71">
        <f>Table9[[#This Row],[Total]]-G9</f>
        <v>0</v>
      </c>
    </row>
    <row r="10" spans="1:8" ht="15.5">
      <c r="A10" s="307"/>
      <c r="B10" s="308"/>
      <c r="C10" s="309"/>
      <c r="D10" s="232"/>
      <c r="E10" s="227"/>
      <c r="F10" s="103">
        <f t="shared" ref="F10:F11" si="1">SUM(D10*E10)</f>
        <v>0</v>
      </c>
      <c r="G10" s="136">
        <v>0</v>
      </c>
      <c r="H10" s="71">
        <f>Table9[[#This Row],[Total]]-G10</f>
        <v>0</v>
      </c>
    </row>
    <row r="11" spans="1:8" ht="15.5">
      <c r="A11" s="307"/>
      <c r="B11" s="308"/>
      <c r="C11" s="309"/>
      <c r="D11" s="232"/>
      <c r="E11" s="227"/>
      <c r="F11" s="103">
        <f t="shared" si="1"/>
        <v>0</v>
      </c>
      <c r="G11" s="136">
        <v>0</v>
      </c>
      <c r="H11" s="71">
        <f>Table9[[#This Row],[Total]]-G11</f>
        <v>0</v>
      </c>
    </row>
    <row r="12" spans="1:8" ht="15.5">
      <c r="A12" s="189"/>
      <c r="B12" s="190"/>
      <c r="C12" s="191"/>
      <c r="D12" s="232"/>
      <c r="E12" s="227"/>
      <c r="F12" s="103">
        <f>SUM(D12*E12)</f>
        <v>0</v>
      </c>
      <c r="G12" s="136">
        <v>0</v>
      </c>
      <c r="H12" s="71">
        <f>Table9[[#This Row],[Total]]-G12</f>
        <v>0</v>
      </c>
    </row>
    <row r="13" spans="1:8" ht="15.5">
      <c r="A13" s="307"/>
      <c r="B13" s="308"/>
      <c r="C13" s="309"/>
      <c r="D13" s="232"/>
      <c r="E13" s="227"/>
      <c r="F13" s="103">
        <f t="shared" ref="F13:F50" si="2">SUM(D13*E13)</f>
        <v>0</v>
      </c>
      <c r="G13" s="136">
        <v>0</v>
      </c>
      <c r="H13" s="71">
        <f>Table9[[#This Row],[Total]]-G13</f>
        <v>0</v>
      </c>
    </row>
    <row r="14" spans="1:8" ht="15.5">
      <c r="A14" s="189"/>
      <c r="B14" s="190"/>
      <c r="C14" s="191"/>
      <c r="D14" s="232"/>
      <c r="E14" s="227"/>
      <c r="F14" s="103">
        <f t="shared" ref="F14:F27" si="3">SUM(D14*E14)</f>
        <v>0</v>
      </c>
      <c r="G14" s="136">
        <v>0</v>
      </c>
      <c r="H14" s="71">
        <f>Table9[[#This Row],[Total]]-G14</f>
        <v>0</v>
      </c>
    </row>
    <row r="15" spans="1:8" ht="15.5">
      <c r="A15" s="189"/>
      <c r="B15" s="190"/>
      <c r="C15" s="191"/>
      <c r="D15" s="232"/>
      <c r="E15" s="227"/>
      <c r="F15" s="103">
        <f t="shared" si="3"/>
        <v>0</v>
      </c>
      <c r="G15" s="136">
        <v>0</v>
      </c>
      <c r="H15" s="71">
        <f>Table9[[#This Row],[Total]]-G15</f>
        <v>0</v>
      </c>
    </row>
    <row r="16" spans="1:8" ht="15.5">
      <c r="A16" s="189"/>
      <c r="B16" s="190"/>
      <c r="C16" s="191"/>
      <c r="D16" s="232"/>
      <c r="E16" s="227"/>
      <c r="F16" s="103">
        <f t="shared" si="3"/>
        <v>0</v>
      </c>
      <c r="G16" s="136">
        <v>0</v>
      </c>
      <c r="H16" s="71">
        <f>Table9[[#This Row],[Total]]-G16</f>
        <v>0</v>
      </c>
    </row>
    <row r="17" spans="1:8" ht="15.5">
      <c r="A17" s="189"/>
      <c r="B17" s="190"/>
      <c r="C17" s="191"/>
      <c r="D17" s="232"/>
      <c r="E17" s="227"/>
      <c r="F17" s="103">
        <f t="shared" si="3"/>
        <v>0</v>
      </c>
      <c r="G17" s="136">
        <v>0</v>
      </c>
      <c r="H17" s="71">
        <f>Table9[[#This Row],[Total]]-G17</f>
        <v>0</v>
      </c>
    </row>
    <row r="18" spans="1:8" ht="15.5">
      <c r="A18" s="189"/>
      <c r="B18" s="190"/>
      <c r="C18" s="191"/>
      <c r="D18" s="232"/>
      <c r="E18" s="227"/>
      <c r="F18" s="103">
        <f t="shared" si="3"/>
        <v>0</v>
      </c>
      <c r="G18" s="136">
        <v>0</v>
      </c>
      <c r="H18" s="71">
        <f>Table9[[#This Row],[Total]]-G18</f>
        <v>0</v>
      </c>
    </row>
    <row r="19" spans="1:8" ht="15.5">
      <c r="A19" s="189"/>
      <c r="B19" s="190"/>
      <c r="C19" s="191"/>
      <c r="D19" s="232"/>
      <c r="E19" s="227"/>
      <c r="F19" s="103">
        <f t="shared" si="3"/>
        <v>0</v>
      </c>
      <c r="G19" s="136">
        <v>0</v>
      </c>
      <c r="H19" s="71">
        <f>Table9[[#This Row],[Total]]-G19</f>
        <v>0</v>
      </c>
    </row>
    <row r="20" spans="1:8" ht="15.5">
      <c r="A20" s="189"/>
      <c r="B20" s="190"/>
      <c r="C20" s="191"/>
      <c r="D20" s="232"/>
      <c r="E20" s="227"/>
      <c r="F20" s="103">
        <f t="shared" si="3"/>
        <v>0</v>
      </c>
      <c r="G20" s="136">
        <v>0</v>
      </c>
      <c r="H20" s="71">
        <f>Table9[[#This Row],[Total]]-G20</f>
        <v>0</v>
      </c>
    </row>
    <row r="21" spans="1:8" ht="15.5">
      <c r="A21" s="189"/>
      <c r="B21" s="190"/>
      <c r="C21" s="191"/>
      <c r="D21" s="232"/>
      <c r="E21" s="227"/>
      <c r="F21" s="103">
        <f t="shared" si="3"/>
        <v>0</v>
      </c>
      <c r="G21" s="136">
        <v>0</v>
      </c>
      <c r="H21" s="71">
        <f>Table9[[#This Row],[Total]]-G21</f>
        <v>0</v>
      </c>
    </row>
    <row r="22" spans="1:8" ht="15.5">
      <c r="A22" s="189"/>
      <c r="B22" s="190"/>
      <c r="C22" s="191"/>
      <c r="D22" s="232"/>
      <c r="E22" s="227"/>
      <c r="F22" s="103">
        <f t="shared" si="3"/>
        <v>0</v>
      </c>
      <c r="G22" s="136">
        <v>0</v>
      </c>
      <c r="H22" s="71">
        <f>Table9[[#This Row],[Total]]-G22</f>
        <v>0</v>
      </c>
    </row>
    <row r="23" spans="1:8" ht="15.5">
      <c r="A23" s="189"/>
      <c r="B23" s="190"/>
      <c r="C23" s="191"/>
      <c r="D23" s="232"/>
      <c r="E23" s="227"/>
      <c r="F23" s="103">
        <f t="shared" si="3"/>
        <v>0</v>
      </c>
      <c r="G23" s="136">
        <v>0</v>
      </c>
      <c r="H23" s="71">
        <f>Table9[[#This Row],[Total]]-G23</f>
        <v>0</v>
      </c>
    </row>
    <row r="24" spans="1:8" ht="15.5">
      <c r="A24" s="189"/>
      <c r="B24" s="190"/>
      <c r="C24" s="191"/>
      <c r="D24" s="232"/>
      <c r="E24" s="227"/>
      <c r="F24" s="103">
        <f t="shared" si="3"/>
        <v>0</v>
      </c>
      <c r="G24" s="136">
        <v>0</v>
      </c>
      <c r="H24" s="71">
        <f>Table9[[#This Row],[Total]]-G24</f>
        <v>0</v>
      </c>
    </row>
    <row r="25" spans="1:8" ht="15.5">
      <c r="A25" s="189"/>
      <c r="B25" s="190"/>
      <c r="C25" s="191"/>
      <c r="D25" s="232"/>
      <c r="E25" s="227"/>
      <c r="F25" s="103">
        <f t="shared" si="3"/>
        <v>0</v>
      </c>
      <c r="G25" s="136">
        <v>0</v>
      </c>
      <c r="H25" s="71">
        <f>Table9[[#This Row],[Total]]-G25</f>
        <v>0</v>
      </c>
    </row>
    <row r="26" spans="1:8" ht="15.5">
      <c r="A26" s="189"/>
      <c r="B26" s="190"/>
      <c r="C26" s="191"/>
      <c r="D26" s="232"/>
      <c r="E26" s="227"/>
      <c r="F26" s="103">
        <f t="shared" si="3"/>
        <v>0</v>
      </c>
      <c r="G26" s="136">
        <v>0</v>
      </c>
      <c r="H26" s="71">
        <f>Table9[[#This Row],[Total]]-G26</f>
        <v>0</v>
      </c>
    </row>
    <row r="27" spans="1:8" ht="15.5">
      <c r="A27" s="189"/>
      <c r="B27" s="190"/>
      <c r="C27" s="191"/>
      <c r="D27" s="232"/>
      <c r="E27" s="227"/>
      <c r="F27" s="103">
        <f t="shared" si="3"/>
        <v>0</v>
      </c>
      <c r="G27" s="136">
        <v>0</v>
      </c>
      <c r="H27" s="71">
        <f>Table9[[#This Row],[Total]]-G27</f>
        <v>0</v>
      </c>
    </row>
    <row r="28" spans="1:8" ht="15.5">
      <c r="A28" s="189"/>
      <c r="B28" s="190"/>
      <c r="C28" s="191"/>
      <c r="D28" s="232"/>
      <c r="E28" s="227"/>
      <c r="F28" s="103">
        <f t="shared" ref="F28:F41" si="4">SUM(D28*E28)</f>
        <v>0</v>
      </c>
      <c r="G28" s="136">
        <v>0</v>
      </c>
      <c r="H28" s="71">
        <f>Table9[[#This Row],[Total]]-G28</f>
        <v>0</v>
      </c>
    </row>
    <row r="29" spans="1:8" ht="15.5">
      <c r="A29" s="189"/>
      <c r="B29" s="190"/>
      <c r="C29" s="191"/>
      <c r="D29" s="232"/>
      <c r="E29" s="227"/>
      <c r="F29" s="103">
        <f t="shared" si="4"/>
        <v>0</v>
      </c>
      <c r="G29" s="136">
        <v>0</v>
      </c>
      <c r="H29" s="71">
        <f>Table9[[#This Row],[Total]]-G29</f>
        <v>0</v>
      </c>
    </row>
    <row r="30" spans="1:8" ht="15.5">
      <c r="A30" s="189"/>
      <c r="B30" s="190"/>
      <c r="C30" s="191"/>
      <c r="D30" s="232"/>
      <c r="E30" s="227"/>
      <c r="F30" s="103">
        <f t="shared" si="4"/>
        <v>0</v>
      </c>
      <c r="G30" s="136">
        <v>0</v>
      </c>
      <c r="H30" s="71">
        <f>Table9[[#This Row],[Total]]-G30</f>
        <v>0</v>
      </c>
    </row>
    <row r="31" spans="1:8" ht="15.5">
      <c r="A31" s="189"/>
      <c r="B31" s="190"/>
      <c r="C31" s="191"/>
      <c r="D31" s="232"/>
      <c r="E31" s="227"/>
      <c r="F31" s="103">
        <f t="shared" si="4"/>
        <v>0</v>
      </c>
      <c r="G31" s="136">
        <v>0</v>
      </c>
      <c r="H31" s="71">
        <f>Table9[[#This Row],[Total]]-G31</f>
        <v>0</v>
      </c>
    </row>
    <row r="32" spans="1:8" ht="15.5">
      <c r="A32" s="189"/>
      <c r="B32" s="190"/>
      <c r="C32" s="191"/>
      <c r="D32" s="232"/>
      <c r="E32" s="227"/>
      <c r="F32" s="103">
        <f t="shared" si="4"/>
        <v>0</v>
      </c>
      <c r="G32" s="136">
        <v>0</v>
      </c>
      <c r="H32" s="71">
        <f>Table9[[#This Row],[Total]]-G32</f>
        <v>0</v>
      </c>
    </row>
    <row r="33" spans="1:8" ht="15.5">
      <c r="A33" s="189"/>
      <c r="B33" s="190"/>
      <c r="C33" s="191"/>
      <c r="D33" s="232"/>
      <c r="E33" s="227"/>
      <c r="F33" s="103">
        <f t="shared" si="4"/>
        <v>0</v>
      </c>
      <c r="G33" s="136">
        <v>0</v>
      </c>
      <c r="H33" s="71">
        <f>Table9[[#This Row],[Total]]-G33</f>
        <v>0</v>
      </c>
    </row>
    <row r="34" spans="1:8" ht="15.5">
      <c r="A34" s="189"/>
      <c r="B34" s="190"/>
      <c r="C34" s="191"/>
      <c r="D34" s="232"/>
      <c r="E34" s="227"/>
      <c r="F34" s="103">
        <f t="shared" si="4"/>
        <v>0</v>
      </c>
      <c r="G34" s="136">
        <v>0</v>
      </c>
      <c r="H34" s="71">
        <f>Table9[[#This Row],[Total]]-G34</f>
        <v>0</v>
      </c>
    </row>
    <row r="35" spans="1:8" ht="15.5">
      <c r="A35" s="189"/>
      <c r="B35" s="190"/>
      <c r="C35" s="191"/>
      <c r="D35" s="232"/>
      <c r="E35" s="227"/>
      <c r="F35" s="103">
        <f t="shared" si="4"/>
        <v>0</v>
      </c>
      <c r="G35" s="136">
        <v>0</v>
      </c>
      <c r="H35" s="71">
        <f>Table9[[#This Row],[Total]]-G35</f>
        <v>0</v>
      </c>
    </row>
    <row r="36" spans="1:8" ht="15.5">
      <c r="A36" s="189"/>
      <c r="B36" s="190"/>
      <c r="C36" s="191"/>
      <c r="D36" s="232"/>
      <c r="E36" s="227"/>
      <c r="F36" s="103">
        <f t="shared" si="4"/>
        <v>0</v>
      </c>
      <c r="G36" s="136">
        <v>0</v>
      </c>
      <c r="H36" s="71">
        <f>Table9[[#This Row],[Total]]-G36</f>
        <v>0</v>
      </c>
    </row>
    <row r="37" spans="1:8" ht="15.5">
      <c r="A37" s="189"/>
      <c r="B37" s="190"/>
      <c r="C37" s="191"/>
      <c r="D37" s="232"/>
      <c r="E37" s="227"/>
      <c r="F37" s="103">
        <f t="shared" si="4"/>
        <v>0</v>
      </c>
      <c r="G37" s="136">
        <v>0</v>
      </c>
      <c r="H37" s="71">
        <f>Table9[[#This Row],[Total]]-G37</f>
        <v>0</v>
      </c>
    </row>
    <row r="38" spans="1:8" ht="15.5">
      <c r="A38" s="189"/>
      <c r="B38" s="190"/>
      <c r="C38" s="191"/>
      <c r="D38" s="232"/>
      <c r="E38" s="227"/>
      <c r="F38" s="103">
        <f t="shared" si="4"/>
        <v>0</v>
      </c>
      <c r="G38" s="136">
        <v>0</v>
      </c>
      <c r="H38" s="71">
        <f>Table9[[#This Row],[Total]]-G38</f>
        <v>0</v>
      </c>
    </row>
    <row r="39" spans="1:8" ht="15.5">
      <c r="A39" s="189"/>
      <c r="B39" s="190"/>
      <c r="C39" s="191"/>
      <c r="D39" s="232"/>
      <c r="E39" s="227"/>
      <c r="F39" s="103">
        <f t="shared" si="4"/>
        <v>0</v>
      </c>
      <c r="G39" s="136">
        <v>0</v>
      </c>
      <c r="H39" s="71">
        <f>Table9[[#This Row],[Total]]-G39</f>
        <v>0</v>
      </c>
    </row>
    <row r="40" spans="1:8" ht="15.5">
      <c r="A40" s="189"/>
      <c r="B40" s="190"/>
      <c r="C40" s="191"/>
      <c r="D40" s="232"/>
      <c r="E40" s="227"/>
      <c r="F40" s="103">
        <f t="shared" si="4"/>
        <v>0</v>
      </c>
      <c r="G40" s="136">
        <v>0</v>
      </c>
      <c r="H40" s="71">
        <f>Table9[[#This Row],[Total]]-G40</f>
        <v>0</v>
      </c>
    </row>
    <row r="41" spans="1:8" ht="15.5">
      <c r="A41" s="189"/>
      <c r="B41" s="190"/>
      <c r="C41" s="191"/>
      <c r="D41" s="232"/>
      <c r="E41" s="227"/>
      <c r="F41" s="103">
        <f t="shared" si="4"/>
        <v>0</v>
      </c>
      <c r="G41" s="136">
        <v>0</v>
      </c>
      <c r="H41" s="71">
        <f>Table9[[#This Row],[Total]]-G41</f>
        <v>0</v>
      </c>
    </row>
    <row r="42" spans="1:8" ht="15.5">
      <c r="A42" s="307"/>
      <c r="B42" s="308"/>
      <c r="C42" s="309"/>
      <c r="D42" s="232"/>
      <c r="E42" s="227"/>
      <c r="F42" s="103">
        <f t="shared" si="2"/>
        <v>0</v>
      </c>
      <c r="G42" s="136">
        <v>0</v>
      </c>
      <c r="H42" s="71">
        <f>Table9[[#This Row],[Total]]-G42</f>
        <v>0</v>
      </c>
    </row>
    <row r="43" spans="1:8" ht="15.5">
      <c r="A43" s="307"/>
      <c r="B43" s="308"/>
      <c r="C43" s="309"/>
      <c r="D43" s="232"/>
      <c r="E43" s="227"/>
      <c r="F43" s="103">
        <f t="shared" si="2"/>
        <v>0</v>
      </c>
      <c r="G43" s="136">
        <v>0</v>
      </c>
      <c r="H43" s="71">
        <f>Table9[[#This Row],[Total]]-G43</f>
        <v>0</v>
      </c>
    </row>
    <row r="44" spans="1:8" ht="15.5">
      <c r="A44" s="307"/>
      <c r="B44" s="308"/>
      <c r="C44" s="309"/>
      <c r="D44" s="232"/>
      <c r="E44" s="227"/>
      <c r="F44" s="103">
        <f t="shared" ref="F44:F49" si="5">SUM(D44*E44)</f>
        <v>0</v>
      </c>
      <c r="G44" s="136">
        <v>0</v>
      </c>
      <c r="H44" s="71">
        <f>Table9[[#This Row],[Total]]-G44</f>
        <v>0</v>
      </c>
    </row>
    <row r="45" spans="1:8" ht="15.5">
      <c r="A45" s="307"/>
      <c r="B45" s="308"/>
      <c r="C45" s="309"/>
      <c r="D45" s="232"/>
      <c r="E45" s="227"/>
      <c r="F45" s="103">
        <f t="shared" si="5"/>
        <v>0</v>
      </c>
      <c r="G45" s="136">
        <v>0</v>
      </c>
      <c r="H45" s="71">
        <f>Table9[[#This Row],[Total]]-G45</f>
        <v>0</v>
      </c>
    </row>
    <row r="46" spans="1:8" ht="15.5">
      <c r="A46" s="307"/>
      <c r="B46" s="308"/>
      <c r="C46" s="309"/>
      <c r="D46" s="232"/>
      <c r="E46" s="227"/>
      <c r="F46" s="103">
        <f t="shared" si="5"/>
        <v>0</v>
      </c>
      <c r="G46" s="136">
        <v>0</v>
      </c>
      <c r="H46" s="71">
        <f>Table9[[#This Row],[Total]]-G46</f>
        <v>0</v>
      </c>
    </row>
    <row r="47" spans="1:8" ht="15.5">
      <c r="A47" s="307"/>
      <c r="B47" s="308"/>
      <c r="C47" s="309"/>
      <c r="D47" s="232"/>
      <c r="E47" s="227"/>
      <c r="F47" s="103">
        <f t="shared" si="5"/>
        <v>0</v>
      </c>
      <c r="G47" s="136">
        <v>0</v>
      </c>
      <c r="H47" s="71">
        <f>Table9[[#This Row],[Total]]-G47</f>
        <v>0</v>
      </c>
    </row>
    <row r="48" spans="1:8" ht="15.5">
      <c r="A48" s="307"/>
      <c r="B48" s="308"/>
      <c r="C48" s="309"/>
      <c r="D48" s="232"/>
      <c r="E48" s="227"/>
      <c r="F48" s="103">
        <f t="shared" si="5"/>
        <v>0</v>
      </c>
      <c r="G48" s="136">
        <v>0</v>
      </c>
      <c r="H48" s="71">
        <f>Table9[[#This Row],[Total]]-G48</f>
        <v>0</v>
      </c>
    </row>
    <row r="49" spans="1:9" ht="15.5">
      <c r="A49" s="307"/>
      <c r="B49" s="308"/>
      <c r="C49" s="309"/>
      <c r="D49" s="232"/>
      <c r="E49" s="227"/>
      <c r="F49" s="103">
        <f t="shared" si="5"/>
        <v>0</v>
      </c>
      <c r="G49" s="136">
        <v>0</v>
      </c>
      <c r="H49" s="71">
        <f>Table9[[#This Row],[Total]]-G49</f>
        <v>0</v>
      </c>
    </row>
    <row r="50" spans="1:9" ht="15.5">
      <c r="A50" s="307"/>
      <c r="B50" s="308"/>
      <c r="C50" s="309"/>
      <c r="D50" s="232"/>
      <c r="E50" s="227"/>
      <c r="F50" s="103">
        <f t="shared" si="2"/>
        <v>0</v>
      </c>
      <c r="G50" s="136">
        <v>0</v>
      </c>
      <c r="H50" s="71">
        <f>Table9[[#This Row],[Total]]-G50</f>
        <v>0</v>
      </c>
    </row>
    <row r="51" spans="1:9" ht="15.5">
      <c r="A51" s="307"/>
      <c r="B51" s="308"/>
      <c r="C51" s="309"/>
      <c r="D51" s="232"/>
      <c r="E51" s="227"/>
      <c r="F51" s="103">
        <f t="shared" ref="F51:F55" si="6">SUM(D51*E51)</f>
        <v>0</v>
      </c>
      <c r="G51" s="136">
        <v>0</v>
      </c>
      <c r="H51" s="71">
        <f>Table9[[#This Row],[Total]]-G51</f>
        <v>0</v>
      </c>
    </row>
    <row r="52" spans="1:9" ht="15.5">
      <c r="A52" s="189"/>
      <c r="B52" s="190"/>
      <c r="C52" s="191"/>
      <c r="D52" s="232"/>
      <c r="E52" s="227"/>
      <c r="F52" s="103">
        <f t="shared" ref="F52:F53" si="7">SUM(D52*E52)</f>
        <v>0</v>
      </c>
      <c r="G52" s="136">
        <v>0</v>
      </c>
      <c r="H52" s="71">
        <f>Table9[[#This Row],[Total]]-G52</f>
        <v>0</v>
      </c>
    </row>
    <row r="53" spans="1:9" ht="15.5">
      <c r="A53" s="189"/>
      <c r="B53" s="190"/>
      <c r="C53" s="191"/>
      <c r="D53" s="232"/>
      <c r="E53" s="227"/>
      <c r="F53" s="103">
        <f t="shared" si="7"/>
        <v>0</v>
      </c>
      <c r="G53" s="136">
        <v>0</v>
      </c>
      <c r="H53" s="71">
        <f>Table9[[#This Row],[Total]]-G53</f>
        <v>0</v>
      </c>
    </row>
    <row r="54" spans="1:9" ht="15.5">
      <c r="A54" s="307"/>
      <c r="B54" s="308"/>
      <c r="C54" s="309"/>
      <c r="D54" s="232"/>
      <c r="E54" s="227"/>
      <c r="F54" s="103">
        <f t="shared" si="6"/>
        <v>0</v>
      </c>
      <c r="G54" s="136">
        <v>0</v>
      </c>
      <c r="H54" s="71">
        <f>Table9[[#This Row],[Total]]-G54</f>
        <v>0</v>
      </c>
    </row>
    <row r="55" spans="1:9" ht="15.5">
      <c r="A55" s="307"/>
      <c r="B55" s="308"/>
      <c r="C55" s="309"/>
      <c r="D55" s="232"/>
      <c r="E55" s="227"/>
      <c r="F55" s="103">
        <f t="shared" si="6"/>
        <v>0</v>
      </c>
      <c r="G55" s="136">
        <v>0</v>
      </c>
      <c r="H55" s="71">
        <f>Table9[[#This Row],[Total]]-G55</f>
        <v>0</v>
      </c>
    </row>
    <row r="56" spans="1:9" ht="15.5">
      <c r="A56" s="307"/>
      <c r="B56" s="308"/>
      <c r="C56" s="309"/>
      <c r="D56" s="232"/>
      <c r="E56" s="227"/>
      <c r="F56" s="103">
        <f t="shared" si="0"/>
        <v>0</v>
      </c>
      <c r="G56" s="136">
        <v>0</v>
      </c>
      <c r="H56" s="71">
        <f>Table9[[#This Row],[Total]]-G56</f>
        <v>0</v>
      </c>
    </row>
    <row r="57" spans="1:9" ht="15.5">
      <c r="A57" s="307"/>
      <c r="B57" s="308"/>
      <c r="C57" s="309"/>
      <c r="D57" s="232"/>
      <c r="E57" s="227"/>
      <c r="F57" s="103">
        <f>SUM(D57*E57)</f>
        <v>0</v>
      </c>
      <c r="G57" s="136">
        <v>0</v>
      </c>
      <c r="H57" s="71">
        <f>Table9[[#This Row],[Total]]-G57</f>
        <v>0</v>
      </c>
    </row>
    <row r="58" spans="1:9" ht="16" thickBot="1">
      <c r="A58" s="311"/>
      <c r="B58" s="312"/>
      <c r="C58" s="313"/>
      <c r="D58" s="233"/>
      <c r="E58" s="228"/>
      <c r="F58" s="101">
        <f t="shared" si="0"/>
        <v>0</v>
      </c>
      <c r="G58" s="137">
        <v>0</v>
      </c>
      <c r="H58" s="170">
        <f>Table9[[#This Row],[Total]]-G58</f>
        <v>0</v>
      </c>
    </row>
    <row r="59" spans="1:9" ht="16" thickBot="1">
      <c r="A59" s="174"/>
      <c r="B59" s="174"/>
      <c r="C59" s="174"/>
      <c r="D59" s="175"/>
      <c r="E59" s="176"/>
      <c r="F59" s="173"/>
      <c r="G59" s="177"/>
      <c r="H59" s="177"/>
      <c r="I59" s="172"/>
    </row>
    <row r="60" spans="1:9" ht="16" thickBot="1">
      <c r="A60" s="174"/>
      <c r="B60" s="174"/>
      <c r="C60" s="174"/>
      <c r="D60" s="175"/>
      <c r="E60" s="212" t="s">
        <v>132</v>
      </c>
      <c r="F60" s="213">
        <f t="shared" ref="F60:G60" si="8">SUM(F8:F58)</f>
        <v>0</v>
      </c>
      <c r="G60" s="214">
        <f t="shared" si="8"/>
        <v>0</v>
      </c>
      <c r="H60" s="215">
        <f>SUM(H8:H58)</f>
        <v>0</v>
      </c>
      <c r="I60" s="172"/>
    </row>
    <row r="61" spans="1:9">
      <c r="A61" s="172"/>
      <c r="B61" s="172"/>
      <c r="C61" s="172"/>
      <c r="D61" s="172"/>
      <c r="E61" s="172"/>
      <c r="F61" s="172"/>
      <c r="G61" s="172"/>
      <c r="H61" s="172"/>
      <c r="I61" s="172"/>
    </row>
  </sheetData>
  <sheetProtection algorithmName="SHA-512" hashValue="HGZ0b+8GUvUvwBj/FZj1j9cOtJt9zXAHv7EUTJKoTDpbZF9ZKFuo/hETvPQAYZjzyprc+l1opz5nOLM9U3+w7Q==" saltValue="SIseHm2TaTePfUuCdYnEfw==" spinCount="100000" sheet="1" formatCells="0" insertRows="0" deleteRows="0"/>
  <protectedRanges>
    <protectedRange sqref="A8:E58 G8:G58" name="DIRECT LABOR"/>
  </protectedRanges>
  <mergeCells count="25">
    <mergeCell ref="A56:C56"/>
    <mergeCell ref="A57:C57"/>
    <mergeCell ref="A58:C58"/>
    <mergeCell ref="A54:C54"/>
    <mergeCell ref="A55:C55"/>
    <mergeCell ref="A10:C10"/>
    <mergeCell ref="A11:C11"/>
    <mergeCell ref="A51:C51"/>
    <mergeCell ref="A13:C13"/>
    <mergeCell ref="A42:C42"/>
    <mergeCell ref="A43:C43"/>
    <mergeCell ref="A44:C44"/>
    <mergeCell ref="A50:C50"/>
    <mergeCell ref="A45:C45"/>
    <mergeCell ref="A46:C46"/>
    <mergeCell ref="A47:C47"/>
    <mergeCell ref="A48:C48"/>
    <mergeCell ref="A49:C49"/>
    <mergeCell ref="G1:H1"/>
    <mergeCell ref="A2:H2"/>
    <mergeCell ref="A7:C7"/>
    <mergeCell ref="A8:C8"/>
    <mergeCell ref="A9:C9"/>
    <mergeCell ref="A6:C6"/>
    <mergeCell ref="A4:H4"/>
  </mergeCells>
  <pageMargins left="0.7" right="0.7" top="0.75" bottom="0.75" header="0.3" footer="0.3"/>
  <pageSetup scale="39" fitToHeight="0"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4F87-6967-4A4E-BFEA-12D3BE46F359}">
  <sheetPr>
    <tabColor theme="3" tint="0.79998168889431442"/>
    <pageSetUpPr fitToPage="1"/>
  </sheetPr>
  <dimension ref="A1:K27"/>
  <sheetViews>
    <sheetView zoomScale="80" zoomScaleNormal="80" workbookViewId="0">
      <selection activeCell="A11" sqref="A11:B11"/>
    </sheetView>
  </sheetViews>
  <sheetFormatPr defaultColWidth="0" defaultRowHeight="14.5" zeroHeight="1"/>
  <cols>
    <col min="1" max="1" width="35.54296875" customWidth="1"/>
    <col min="2" max="2" width="9.1796875" customWidth="1"/>
    <col min="3" max="6" width="13.7265625" customWidth="1"/>
    <col min="7" max="9" width="25.7265625" customWidth="1"/>
    <col min="10" max="10" width="5.7265625" customWidth="1"/>
    <col min="11" max="11" width="5.7265625" hidden="1" customWidth="1"/>
    <col min="12" max="16384" width="9.1796875" hidden="1"/>
  </cols>
  <sheetData>
    <row r="1" spans="1:10" ht="105" customHeight="1">
      <c r="G1" s="302" t="s">
        <v>79</v>
      </c>
      <c r="H1" s="302"/>
      <c r="I1" s="302"/>
      <c r="J1" s="302"/>
    </row>
    <row r="2" spans="1:10" ht="36.75" customHeight="1">
      <c r="A2" s="303" t="s">
        <v>147</v>
      </c>
      <c r="B2" s="303"/>
      <c r="C2" s="303"/>
      <c r="D2" s="303"/>
      <c r="E2" s="303"/>
      <c r="F2" s="303"/>
      <c r="G2" s="303"/>
      <c r="H2" s="303"/>
      <c r="I2" s="303"/>
      <c r="J2" s="303"/>
    </row>
    <row r="3" spans="1:10" ht="15" customHeight="1">
      <c r="A3" s="315" t="s">
        <v>97</v>
      </c>
      <c r="B3" s="315"/>
      <c r="C3" s="315"/>
      <c r="D3" s="315"/>
      <c r="E3" s="315"/>
      <c r="F3" s="315"/>
      <c r="G3" s="315"/>
      <c r="H3" s="315"/>
      <c r="I3" s="315"/>
      <c r="J3" s="315"/>
    </row>
    <row r="4" spans="1:10" ht="15" customHeight="1">
      <c r="A4" s="315" t="s">
        <v>112</v>
      </c>
      <c r="B4" s="315"/>
      <c r="C4" s="315"/>
      <c r="D4" s="315"/>
      <c r="E4" s="315"/>
      <c r="F4" s="315"/>
      <c r="G4" s="315"/>
      <c r="H4" s="315"/>
      <c r="I4" s="315"/>
      <c r="J4" s="315"/>
    </row>
    <row r="5" spans="1:10" ht="15" customHeight="1">
      <c r="A5" s="314" t="s">
        <v>150</v>
      </c>
      <c r="B5" s="314"/>
      <c r="C5" s="314"/>
      <c r="D5" s="314"/>
      <c r="E5" s="314"/>
      <c r="F5" s="314"/>
      <c r="G5" s="314"/>
      <c r="H5" s="314"/>
      <c r="I5" s="314"/>
      <c r="J5" s="314"/>
    </row>
    <row r="6" spans="1:10">
      <c r="A6" s="70"/>
      <c r="B6" s="70"/>
      <c r="C6" s="70"/>
      <c r="D6" s="70"/>
      <c r="E6" s="70"/>
      <c r="F6" s="70"/>
      <c r="G6" s="70"/>
      <c r="H6" s="70"/>
      <c r="I6" s="70"/>
      <c r="J6" s="70"/>
    </row>
    <row r="7" spans="1:10" ht="18.5">
      <c r="A7" s="310" t="s">
        <v>131</v>
      </c>
      <c r="B7" s="310"/>
      <c r="C7" s="310"/>
      <c r="D7" s="310"/>
      <c r="E7" s="310"/>
      <c r="F7" s="310"/>
      <c r="G7" s="310"/>
      <c r="H7" s="310"/>
      <c r="I7" s="310"/>
      <c r="J7" s="310"/>
    </row>
    <row r="8" spans="1:10" ht="15" thickBot="1">
      <c r="A8" s="70"/>
      <c r="B8" s="70"/>
      <c r="C8" s="70"/>
      <c r="D8" s="70"/>
      <c r="E8" s="70"/>
      <c r="F8" s="70"/>
      <c r="G8" s="70"/>
      <c r="H8" s="70"/>
      <c r="I8" s="70"/>
      <c r="J8" s="70"/>
    </row>
    <row r="9" spans="1:10" ht="18.5">
      <c r="A9" s="299" t="s">
        <v>30</v>
      </c>
      <c r="B9" s="301"/>
      <c r="C9" s="327"/>
      <c r="D9" s="301"/>
      <c r="E9" s="327"/>
      <c r="F9" s="301"/>
      <c r="G9" s="72"/>
      <c r="H9" s="44"/>
      <c r="I9" s="45"/>
    </row>
    <row r="10" spans="1:10" ht="15.5">
      <c r="A10" s="304" t="s">
        <v>92</v>
      </c>
      <c r="B10" s="306"/>
      <c r="C10" s="318" t="s">
        <v>93</v>
      </c>
      <c r="D10" s="306"/>
      <c r="E10" s="318" t="s">
        <v>91</v>
      </c>
      <c r="F10" s="306"/>
      <c r="G10" s="40" t="s">
        <v>51</v>
      </c>
      <c r="H10" s="40" t="s">
        <v>122</v>
      </c>
      <c r="I10" s="47" t="s">
        <v>54</v>
      </c>
    </row>
    <row r="11" spans="1:10" ht="15.5">
      <c r="A11" s="321" t="s">
        <v>94</v>
      </c>
      <c r="B11" s="322"/>
      <c r="C11" s="324">
        <v>0</v>
      </c>
      <c r="D11" s="324"/>
      <c r="E11" s="323">
        <v>0</v>
      </c>
      <c r="F11" s="323"/>
      <c r="G11" s="169">
        <f>SUM(C11*E11)</f>
        <v>0</v>
      </c>
      <c r="H11" s="186">
        <v>0</v>
      </c>
      <c r="I11" s="202">
        <f>G11-H11</f>
        <v>0</v>
      </c>
    </row>
    <row r="12" spans="1:10" ht="15.5">
      <c r="A12" s="321" t="s">
        <v>95</v>
      </c>
      <c r="B12" s="322"/>
      <c r="C12" s="324">
        <v>0</v>
      </c>
      <c r="D12" s="324"/>
      <c r="E12" s="323">
        <v>0</v>
      </c>
      <c r="F12" s="323"/>
      <c r="G12" s="169">
        <f>SUM(C12*E12)</f>
        <v>0</v>
      </c>
      <c r="H12" s="186">
        <v>0</v>
      </c>
      <c r="I12" s="202">
        <f t="shared" ref="I12:I24" si="0">G12-H12</f>
        <v>0</v>
      </c>
    </row>
    <row r="13" spans="1:10" ht="15.5">
      <c r="A13" s="321" t="s">
        <v>96</v>
      </c>
      <c r="B13" s="322"/>
      <c r="C13" s="324">
        <v>0</v>
      </c>
      <c r="D13" s="324"/>
      <c r="E13" s="323">
        <v>0</v>
      </c>
      <c r="F13" s="323"/>
      <c r="G13" s="169">
        <f>SUM(C13*E13)</f>
        <v>0</v>
      </c>
      <c r="H13" s="186">
        <v>0</v>
      </c>
      <c r="I13" s="202">
        <f t="shared" si="0"/>
        <v>0</v>
      </c>
    </row>
    <row r="14" spans="1:10" ht="15.5">
      <c r="A14" s="321" t="s">
        <v>113</v>
      </c>
      <c r="B14" s="322"/>
      <c r="C14" s="324">
        <v>0</v>
      </c>
      <c r="D14" s="324"/>
      <c r="E14" s="323">
        <v>0</v>
      </c>
      <c r="F14" s="323"/>
      <c r="G14" s="169">
        <f>SUM(C14*E14)</f>
        <v>0</v>
      </c>
      <c r="H14" s="186">
        <v>0</v>
      </c>
      <c r="I14" s="202">
        <f t="shared" si="0"/>
        <v>0</v>
      </c>
    </row>
    <row r="15" spans="1:10" ht="15.5">
      <c r="A15" s="325" t="s">
        <v>138</v>
      </c>
      <c r="B15" s="326"/>
      <c r="C15" s="324">
        <v>0</v>
      </c>
      <c r="D15" s="324"/>
      <c r="E15" s="323">
        <v>0</v>
      </c>
      <c r="F15" s="323"/>
      <c r="G15" s="169">
        <f t="shared" ref="G15:G23" si="1">SUM(C15*E15)</f>
        <v>0</v>
      </c>
      <c r="H15" s="186">
        <v>0</v>
      </c>
      <c r="I15" s="202">
        <f t="shared" si="0"/>
        <v>0</v>
      </c>
    </row>
    <row r="16" spans="1:10" ht="15.5">
      <c r="A16" s="325" t="s">
        <v>138</v>
      </c>
      <c r="B16" s="326"/>
      <c r="C16" s="324">
        <v>0</v>
      </c>
      <c r="D16" s="324"/>
      <c r="E16" s="323">
        <v>0</v>
      </c>
      <c r="F16" s="323"/>
      <c r="G16" s="169">
        <f t="shared" si="1"/>
        <v>0</v>
      </c>
      <c r="H16" s="186">
        <v>0</v>
      </c>
      <c r="I16" s="202">
        <f t="shared" si="0"/>
        <v>0</v>
      </c>
    </row>
    <row r="17" spans="1:9" ht="15.5">
      <c r="A17" s="325" t="s">
        <v>138</v>
      </c>
      <c r="B17" s="326"/>
      <c r="C17" s="324">
        <v>0</v>
      </c>
      <c r="D17" s="324"/>
      <c r="E17" s="323">
        <v>0</v>
      </c>
      <c r="F17" s="323"/>
      <c r="G17" s="169">
        <f t="shared" si="1"/>
        <v>0</v>
      </c>
      <c r="H17" s="186">
        <v>0</v>
      </c>
      <c r="I17" s="202">
        <f t="shared" si="0"/>
        <v>0</v>
      </c>
    </row>
    <row r="18" spans="1:9" ht="15.5">
      <c r="A18" s="325" t="s">
        <v>138</v>
      </c>
      <c r="B18" s="326"/>
      <c r="C18" s="324">
        <v>0</v>
      </c>
      <c r="D18" s="324"/>
      <c r="E18" s="323">
        <v>0</v>
      </c>
      <c r="F18" s="323"/>
      <c r="G18" s="169">
        <f t="shared" ref="G18:G22" si="2">SUM(C18*E18)</f>
        <v>0</v>
      </c>
      <c r="H18" s="186">
        <v>0</v>
      </c>
      <c r="I18" s="202">
        <f t="shared" si="0"/>
        <v>0</v>
      </c>
    </row>
    <row r="19" spans="1:9" ht="15.5">
      <c r="A19" s="325" t="s">
        <v>138</v>
      </c>
      <c r="B19" s="326"/>
      <c r="C19" s="324">
        <v>0</v>
      </c>
      <c r="D19" s="324"/>
      <c r="E19" s="323">
        <v>0</v>
      </c>
      <c r="F19" s="323"/>
      <c r="G19" s="169">
        <f t="shared" si="2"/>
        <v>0</v>
      </c>
      <c r="H19" s="186">
        <v>0</v>
      </c>
      <c r="I19" s="202">
        <f t="shared" si="0"/>
        <v>0</v>
      </c>
    </row>
    <row r="20" spans="1:9" ht="15.5">
      <c r="A20" s="325" t="s">
        <v>138</v>
      </c>
      <c r="B20" s="326"/>
      <c r="C20" s="324">
        <v>0</v>
      </c>
      <c r="D20" s="324"/>
      <c r="E20" s="323">
        <v>0</v>
      </c>
      <c r="F20" s="323"/>
      <c r="G20" s="169">
        <f t="shared" si="2"/>
        <v>0</v>
      </c>
      <c r="H20" s="186">
        <v>0</v>
      </c>
      <c r="I20" s="202">
        <f t="shared" si="0"/>
        <v>0</v>
      </c>
    </row>
    <row r="21" spans="1:9" ht="15.5">
      <c r="A21" s="325" t="s">
        <v>138</v>
      </c>
      <c r="B21" s="326"/>
      <c r="C21" s="324">
        <v>0</v>
      </c>
      <c r="D21" s="324"/>
      <c r="E21" s="323">
        <v>0</v>
      </c>
      <c r="F21" s="323"/>
      <c r="G21" s="169">
        <f t="shared" si="2"/>
        <v>0</v>
      </c>
      <c r="H21" s="186">
        <v>0</v>
      </c>
      <c r="I21" s="202">
        <f t="shared" si="0"/>
        <v>0</v>
      </c>
    </row>
    <row r="22" spans="1:9" ht="15.5">
      <c r="A22" s="325" t="s">
        <v>138</v>
      </c>
      <c r="B22" s="326"/>
      <c r="C22" s="324">
        <v>0</v>
      </c>
      <c r="D22" s="324"/>
      <c r="E22" s="323">
        <v>0</v>
      </c>
      <c r="F22" s="323"/>
      <c r="G22" s="169">
        <f t="shared" si="2"/>
        <v>0</v>
      </c>
      <c r="H22" s="186">
        <v>0</v>
      </c>
      <c r="I22" s="202">
        <f t="shared" si="0"/>
        <v>0</v>
      </c>
    </row>
    <row r="23" spans="1:9" ht="15.5">
      <c r="A23" s="325" t="s">
        <v>138</v>
      </c>
      <c r="B23" s="326"/>
      <c r="C23" s="324">
        <v>0</v>
      </c>
      <c r="D23" s="324"/>
      <c r="E23" s="323">
        <v>0</v>
      </c>
      <c r="F23" s="323"/>
      <c r="G23" s="169">
        <f t="shared" si="1"/>
        <v>0</v>
      </c>
      <c r="H23" s="186">
        <v>0</v>
      </c>
      <c r="I23" s="202">
        <f t="shared" si="0"/>
        <v>0</v>
      </c>
    </row>
    <row r="24" spans="1:9" ht="16" thickBot="1">
      <c r="A24" s="316" t="s">
        <v>138</v>
      </c>
      <c r="B24" s="317"/>
      <c r="C24" s="319">
        <v>0</v>
      </c>
      <c r="D24" s="319"/>
      <c r="E24" s="320">
        <v>0</v>
      </c>
      <c r="F24" s="320"/>
      <c r="G24" s="73">
        <f>SUM(C24*E24)</f>
        <v>0</v>
      </c>
      <c r="H24" s="185">
        <v>0</v>
      </c>
      <c r="I24" s="202">
        <f t="shared" si="0"/>
        <v>0</v>
      </c>
    </row>
    <row r="25" spans="1:9" ht="15" thickBot="1"/>
    <row r="26" spans="1:9" ht="15" thickBot="1">
      <c r="D26" s="204"/>
      <c r="E26" s="204"/>
      <c r="F26" s="216" t="s">
        <v>132</v>
      </c>
      <c r="G26" s="209">
        <f>SUM(G11:G24)</f>
        <v>0</v>
      </c>
      <c r="H26" s="210">
        <f>SUM(H11:H24)</f>
        <v>0</v>
      </c>
      <c r="I26" s="211">
        <f>SUM(I11:I24)</f>
        <v>0</v>
      </c>
    </row>
    <row r="27" spans="1:9"/>
  </sheetData>
  <sheetProtection algorithmName="SHA-512" hashValue="QUh2LtR8VaUBf4rk5+N8JJUMgvXSXIaBkOdXdcrbVN5NrrJ2D7xG42B66v4I2xYTbikjE6IgbIcjwsTjSdJzgQ==" saltValue="zXAkzlIXB+iwtBB+7j/Ocw==" spinCount="100000" sheet="1" objects="1" scenarios="1"/>
  <protectedRanges>
    <protectedRange sqref="A15:B24 C11:F24 H11:H24" name="IDC"/>
  </protectedRanges>
  <mergeCells count="54">
    <mergeCell ref="A7:J7"/>
    <mergeCell ref="C21:D21"/>
    <mergeCell ref="E21:F21"/>
    <mergeCell ref="A22:B22"/>
    <mergeCell ref="C22:D22"/>
    <mergeCell ref="E22:F22"/>
    <mergeCell ref="A17:B17"/>
    <mergeCell ref="C17:D17"/>
    <mergeCell ref="E17:F17"/>
    <mergeCell ref="C15:D15"/>
    <mergeCell ref="E15:F15"/>
    <mergeCell ref="A16:B16"/>
    <mergeCell ref="C16:D16"/>
    <mergeCell ref="E16:F16"/>
    <mergeCell ref="E9:F9"/>
    <mergeCell ref="A10:B10"/>
    <mergeCell ref="E19:F19"/>
    <mergeCell ref="A20:B20"/>
    <mergeCell ref="C20:D20"/>
    <mergeCell ref="E20:F20"/>
    <mergeCell ref="A21:B21"/>
    <mergeCell ref="C9:D9"/>
    <mergeCell ref="C10:D10"/>
    <mergeCell ref="C11:D11"/>
    <mergeCell ref="A9:B9"/>
    <mergeCell ref="A23:B23"/>
    <mergeCell ref="C23:D23"/>
    <mergeCell ref="A13:B13"/>
    <mergeCell ref="A14:B14"/>
    <mergeCell ref="A18:B18"/>
    <mergeCell ref="C18:D18"/>
    <mergeCell ref="A19:B19"/>
    <mergeCell ref="C19:D19"/>
    <mergeCell ref="A24:B24"/>
    <mergeCell ref="E10:F10"/>
    <mergeCell ref="C24:D24"/>
    <mergeCell ref="E24:F24"/>
    <mergeCell ref="A12:B12"/>
    <mergeCell ref="E11:F11"/>
    <mergeCell ref="E12:F12"/>
    <mergeCell ref="C14:D14"/>
    <mergeCell ref="E13:F13"/>
    <mergeCell ref="E14:F14"/>
    <mergeCell ref="C12:D12"/>
    <mergeCell ref="C13:D13"/>
    <mergeCell ref="A15:B15"/>
    <mergeCell ref="A11:B11"/>
    <mergeCell ref="E23:F23"/>
    <mergeCell ref="E18:F18"/>
    <mergeCell ref="G1:J1"/>
    <mergeCell ref="A2:J2"/>
    <mergeCell ref="A5:J5"/>
    <mergeCell ref="A3:J3"/>
    <mergeCell ref="A4:J4"/>
  </mergeCells>
  <pageMargins left="0.7" right="0.7" top="0.75" bottom="0.75" header="0.3" footer="0.3"/>
  <pageSetup scale="4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A4397-E6B3-4990-AE26-D3EBA085B26F}">
  <sheetPr>
    <tabColor theme="3" tint="0.79998168889431442"/>
    <pageSetUpPr fitToPage="1"/>
  </sheetPr>
  <dimension ref="A1:XFC363"/>
  <sheetViews>
    <sheetView zoomScale="80" zoomScaleNormal="80" workbookViewId="0">
      <selection activeCell="A7" sqref="A7:J67"/>
    </sheetView>
  </sheetViews>
  <sheetFormatPr defaultColWidth="0" defaultRowHeight="14.5" zeroHeight="1"/>
  <cols>
    <col min="1" max="1" width="35.54296875" style="328" customWidth="1"/>
    <col min="2" max="6" width="8.81640625" style="328" customWidth="1"/>
    <col min="7" max="9" width="15.7265625" style="328" customWidth="1"/>
    <col min="10" max="10" width="15.81640625" style="328" customWidth="1"/>
    <col min="11" max="11" width="5.7265625" customWidth="1"/>
    <col min="12" max="16383" width="8.81640625" hidden="1"/>
    <col min="16384" max="16384" width="5" hidden="1"/>
  </cols>
  <sheetData>
    <row r="1" spans="1:10" ht="105" customHeight="1">
      <c r="A1"/>
      <c r="B1"/>
      <c r="C1"/>
      <c r="D1"/>
      <c r="E1"/>
      <c r="F1"/>
      <c r="G1" s="302" t="s">
        <v>126</v>
      </c>
      <c r="H1" s="302"/>
      <c r="I1" s="302"/>
      <c r="J1" s="302"/>
    </row>
    <row r="2" spans="1:10" ht="36.75" customHeight="1">
      <c r="A2" s="303" t="s">
        <v>148</v>
      </c>
      <c r="B2" s="303"/>
      <c r="C2" s="303"/>
      <c r="D2" s="303"/>
      <c r="E2" s="303"/>
      <c r="F2" s="303"/>
      <c r="G2" s="303"/>
      <c r="H2" s="303"/>
      <c r="I2" s="303"/>
      <c r="J2" s="303"/>
    </row>
    <row r="3" spans="1:10">
      <c r="A3" s="315" t="s">
        <v>97</v>
      </c>
      <c r="B3" s="315"/>
      <c r="C3" s="315"/>
      <c r="D3" s="315"/>
      <c r="E3" s="315"/>
      <c r="F3" s="315"/>
      <c r="G3" s="315"/>
      <c r="H3" s="315"/>
      <c r="I3" s="315"/>
      <c r="J3" s="315"/>
    </row>
    <row r="4" spans="1:10">
      <c r="A4" s="315" t="s">
        <v>112</v>
      </c>
      <c r="B4" s="315"/>
      <c r="C4" s="315"/>
      <c r="D4" s="315"/>
      <c r="E4" s="315"/>
      <c r="F4" s="315"/>
      <c r="G4" s="315"/>
      <c r="H4" s="315"/>
      <c r="I4" s="315"/>
      <c r="J4" s="315"/>
    </row>
    <row r="5" spans="1:10">
      <c r="A5"/>
      <c r="B5"/>
      <c r="C5"/>
      <c r="D5"/>
      <c r="E5"/>
      <c r="F5"/>
      <c r="G5"/>
      <c r="H5"/>
      <c r="I5"/>
      <c r="J5"/>
    </row>
    <row r="6" spans="1:10">
      <c r="A6" t="s">
        <v>127</v>
      </c>
      <c r="B6"/>
      <c r="C6"/>
      <c r="D6"/>
      <c r="E6"/>
      <c r="F6"/>
      <c r="G6"/>
      <c r="H6"/>
      <c r="I6"/>
      <c r="J6"/>
    </row>
    <row r="7" spans="1:10"/>
    <row r="8" spans="1:10"/>
    <row r="9" spans="1:10"/>
    <row r="10" spans="1:10"/>
    <row r="11" spans="1:10"/>
    <row r="12" spans="1:10"/>
    <row r="13" spans="1:10"/>
    <row r="14" spans="1:10"/>
    <row r="15" spans="1:10"/>
    <row r="16" spans="1:10"/>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sheetData>
  <sheetProtection algorithmName="SHA-512" hashValue="jZAR+vrCPLMivEiHj/wVQlgsjzgPe7cE57ISuI7ENPv2BnLn0b90gGdqDzvlP43BYsi9p5crDPZe97yVI8KTdQ==" saltValue="aY93C7D99xYh5fyRVXJEFQ==" spinCount="100000" sheet="1" formatCells="0" insertRows="0" deleteRows="0"/>
  <protectedRanges>
    <protectedRange sqref="A7:J1048576" name="SUPPORTING DOCS"/>
  </protectedRanges>
  <mergeCells count="9">
    <mergeCell ref="A68:J141"/>
    <mergeCell ref="A142:J215"/>
    <mergeCell ref="A216:J289"/>
    <mergeCell ref="A290:J1048576"/>
    <mergeCell ref="G1:J1"/>
    <mergeCell ref="A2:J2"/>
    <mergeCell ref="A3:J3"/>
    <mergeCell ref="A4:J4"/>
    <mergeCell ref="A7:J67"/>
  </mergeCells>
  <pageMargins left="0.7" right="0.7" top="0.75" bottom="0.75" header="0.3" footer="0.3"/>
  <pageSetup scale="6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329A5-7012-41F9-A7AC-8F29C9AD87B6}">
  <sheetPr>
    <tabColor theme="3" tint="0.79998168889431442"/>
    <pageSetUpPr fitToPage="1"/>
  </sheetPr>
  <dimension ref="A1:O119"/>
  <sheetViews>
    <sheetView zoomScale="80" zoomScaleNormal="80" workbookViewId="0">
      <selection activeCell="A6" sqref="A6"/>
    </sheetView>
  </sheetViews>
  <sheetFormatPr defaultColWidth="0" defaultRowHeight="14.5" zeroHeight="1"/>
  <cols>
    <col min="1" max="3" width="30.7265625" customWidth="1"/>
    <col min="4" max="5" width="13.7265625" customWidth="1"/>
    <col min="6" max="8" width="25.7265625" customWidth="1"/>
    <col min="9" max="9" width="5.7265625" customWidth="1"/>
    <col min="10" max="15" width="0" hidden="1" customWidth="1"/>
    <col min="16" max="16384" width="9.1796875" hidden="1"/>
  </cols>
  <sheetData>
    <row r="1" spans="1:13" ht="105" customHeight="1">
      <c r="A1" s="39"/>
      <c r="B1" s="39"/>
      <c r="C1" s="39"/>
      <c r="D1" s="39"/>
      <c r="E1" s="39"/>
      <c r="F1" s="39"/>
      <c r="G1" s="302" t="s">
        <v>118</v>
      </c>
      <c r="H1" s="302"/>
      <c r="I1" s="39"/>
      <c r="J1" s="39"/>
      <c r="K1" s="39"/>
      <c r="L1" s="39"/>
      <c r="M1" s="39"/>
    </row>
    <row r="2" spans="1:13" ht="51.75" customHeight="1">
      <c r="A2" s="303" t="s">
        <v>151</v>
      </c>
      <c r="B2" s="303"/>
      <c r="C2" s="303"/>
      <c r="D2" s="303"/>
      <c r="E2" s="303"/>
      <c r="F2" s="303"/>
      <c r="G2" s="303"/>
      <c r="H2" s="303"/>
      <c r="I2" s="41"/>
      <c r="J2" s="41"/>
      <c r="K2" s="41"/>
      <c r="L2" s="41"/>
      <c r="M2" s="41"/>
    </row>
    <row r="3" spans="1:13" ht="15" thickBot="1">
      <c r="A3" s="329"/>
      <c r="B3" s="329"/>
      <c r="C3" s="329"/>
      <c r="D3" s="329"/>
      <c r="E3" s="329"/>
      <c r="F3" s="329"/>
      <c r="G3" s="329"/>
      <c r="H3" s="329"/>
    </row>
    <row r="4" spans="1:13" ht="18.5">
      <c r="A4" s="299" t="s">
        <v>56</v>
      </c>
      <c r="B4" s="301"/>
      <c r="C4" s="44"/>
      <c r="D4" s="44"/>
      <c r="E4" s="44"/>
      <c r="F4" s="44"/>
      <c r="G4" s="44"/>
      <c r="H4" s="45"/>
    </row>
    <row r="5" spans="1:13" ht="48.75" customHeight="1">
      <c r="A5" s="46" t="s">
        <v>46</v>
      </c>
      <c r="B5" s="40" t="s">
        <v>47</v>
      </c>
      <c r="C5" s="40" t="s">
        <v>48</v>
      </c>
      <c r="D5" s="40" t="s">
        <v>49</v>
      </c>
      <c r="E5" s="40" t="s">
        <v>50</v>
      </c>
      <c r="F5" s="79" t="s">
        <v>51</v>
      </c>
      <c r="G5" s="40" t="s">
        <v>122</v>
      </c>
      <c r="H5" s="47" t="s">
        <v>54</v>
      </c>
    </row>
    <row r="6" spans="1:13" ht="15.5">
      <c r="A6" s="187"/>
      <c r="B6" s="188"/>
      <c r="C6" s="188"/>
      <c r="D6" s="186"/>
      <c r="E6" s="140"/>
      <c r="F6" s="103">
        <f t="shared" ref="F6:F37" si="0">SUM(D6*E6)</f>
        <v>0</v>
      </c>
      <c r="G6" s="186">
        <v>0</v>
      </c>
      <c r="H6" s="71">
        <f>Table3[[#This Row],[Total]]-Table3[[#This Row],[Cost Share]]</f>
        <v>0</v>
      </c>
    </row>
    <row r="7" spans="1:13" ht="15.5">
      <c r="A7" s="187"/>
      <c r="B7" s="188"/>
      <c r="C7" s="188"/>
      <c r="D7" s="186"/>
      <c r="E7" s="140"/>
      <c r="F7" s="103">
        <f t="shared" si="0"/>
        <v>0</v>
      </c>
      <c r="G7" s="131">
        <v>0</v>
      </c>
      <c r="H7" s="71">
        <f>Table3[[#This Row],[Total]]-Table3[[#This Row],[Cost Share]]</f>
        <v>0</v>
      </c>
    </row>
    <row r="8" spans="1:13" ht="15.5">
      <c r="A8" s="187"/>
      <c r="B8" s="188"/>
      <c r="C8" s="188"/>
      <c r="D8" s="186"/>
      <c r="E8" s="140"/>
      <c r="F8" s="103">
        <f t="shared" si="0"/>
        <v>0</v>
      </c>
      <c r="G8" s="131">
        <v>0</v>
      </c>
      <c r="H8" s="71">
        <f>Table3[[#This Row],[Total]]-Table3[[#This Row],[Cost Share]]</f>
        <v>0</v>
      </c>
    </row>
    <row r="9" spans="1:13" ht="15.5">
      <c r="A9" s="187"/>
      <c r="B9" s="188"/>
      <c r="C9" s="188"/>
      <c r="D9" s="186"/>
      <c r="E9" s="140"/>
      <c r="F9" s="103">
        <f t="shared" si="0"/>
        <v>0</v>
      </c>
      <c r="G9" s="131">
        <v>0</v>
      </c>
      <c r="H9" s="71">
        <f>Table3[[#This Row],[Total]]-Table3[[#This Row],[Cost Share]]</f>
        <v>0</v>
      </c>
    </row>
    <row r="10" spans="1:13" ht="15.5">
      <c r="A10" s="187"/>
      <c r="B10" s="188"/>
      <c r="C10" s="188"/>
      <c r="D10" s="186"/>
      <c r="E10" s="140"/>
      <c r="F10" s="103">
        <f t="shared" si="0"/>
        <v>0</v>
      </c>
      <c r="G10" s="131">
        <v>0</v>
      </c>
      <c r="H10" s="71">
        <f>Table3[[#This Row],[Total]]-Table3[[#This Row],[Cost Share]]</f>
        <v>0</v>
      </c>
    </row>
    <row r="11" spans="1:13" ht="15.5">
      <c r="A11" s="187"/>
      <c r="B11" s="188"/>
      <c r="C11" s="188"/>
      <c r="D11" s="186"/>
      <c r="E11" s="140"/>
      <c r="F11" s="103">
        <f t="shared" si="0"/>
        <v>0</v>
      </c>
      <c r="G11" s="131">
        <v>0</v>
      </c>
      <c r="H11" s="71">
        <f>Table3[[#This Row],[Total]]-Table3[[#This Row],[Cost Share]]</f>
        <v>0</v>
      </c>
    </row>
    <row r="12" spans="1:13" ht="15.5">
      <c r="A12" s="187"/>
      <c r="B12" s="188"/>
      <c r="C12" s="188"/>
      <c r="D12" s="186"/>
      <c r="E12" s="140"/>
      <c r="F12" s="103">
        <f t="shared" si="0"/>
        <v>0</v>
      </c>
      <c r="G12" s="131">
        <v>0</v>
      </c>
      <c r="H12" s="71">
        <f>Table3[[#This Row],[Total]]-Table3[[#This Row],[Cost Share]]</f>
        <v>0</v>
      </c>
    </row>
    <row r="13" spans="1:13" ht="15.5">
      <c r="A13" s="187"/>
      <c r="B13" s="188"/>
      <c r="C13" s="188"/>
      <c r="D13" s="186"/>
      <c r="E13" s="140"/>
      <c r="F13" s="103">
        <f t="shared" si="0"/>
        <v>0</v>
      </c>
      <c r="G13" s="131">
        <v>0</v>
      </c>
      <c r="H13" s="71">
        <f>Table3[[#This Row],[Total]]-Table3[[#This Row],[Cost Share]]</f>
        <v>0</v>
      </c>
    </row>
    <row r="14" spans="1:13" ht="15.5">
      <c r="A14" s="187"/>
      <c r="B14" s="188"/>
      <c r="C14" s="188"/>
      <c r="D14" s="186"/>
      <c r="E14" s="140"/>
      <c r="F14" s="103">
        <f t="shared" si="0"/>
        <v>0</v>
      </c>
      <c r="G14" s="131">
        <v>0</v>
      </c>
      <c r="H14" s="71">
        <f>Table3[[#This Row],[Total]]-Table3[[#This Row],[Cost Share]]</f>
        <v>0</v>
      </c>
    </row>
    <row r="15" spans="1:13" ht="15.5">
      <c r="A15" s="187"/>
      <c r="B15" s="188"/>
      <c r="C15" s="188"/>
      <c r="D15" s="186"/>
      <c r="E15" s="140"/>
      <c r="F15" s="103">
        <f t="shared" si="0"/>
        <v>0</v>
      </c>
      <c r="G15" s="131">
        <v>0</v>
      </c>
      <c r="H15" s="71">
        <f>Table3[[#This Row],[Total]]-Table3[[#This Row],[Cost Share]]</f>
        <v>0</v>
      </c>
    </row>
    <row r="16" spans="1:13" ht="15.5">
      <c r="A16" s="187"/>
      <c r="B16" s="188"/>
      <c r="C16" s="188"/>
      <c r="D16" s="186"/>
      <c r="E16" s="140"/>
      <c r="F16" s="103">
        <f t="shared" si="0"/>
        <v>0</v>
      </c>
      <c r="G16" s="131">
        <v>0</v>
      </c>
      <c r="H16" s="71">
        <f>Table3[[#This Row],[Total]]-Table3[[#This Row],[Cost Share]]</f>
        <v>0</v>
      </c>
    </row>
    <row r="17" spans="1:8" ht="15.5">
      <c r="A17" s="187"/>
      <c r="B17" s="188"/>
      <c r="C17" s="188"/>
      <c r="D17" s="186"/>
      <c r="E17" s="140"/>
      <c r="F17" s="103">
        <f t="shared" si="0"/>
        <v>0</v>
      </c>
      <c r="G17" s="131">
        <v>0</v>
      </c>
      <c r="H17" s="71">
        <f>Table3[[#This Row],[Total]]-Table3[[#This Row],[Cost Share]]</f>
        <v>0</v>
      </c>
    </row>
    <row r="18" spans="1:8" ht="15.5">
      <c r="A18" s="187"/>
      <c r="B18" s="188"/>
      <c r="C18" s="188"/>
      <c r="D18" s="186"/>
      <c r="E18" s="140"/>
      <c r="F18" s="103">
        <f t="shared" si="0"/>
        <v>0</v>
      </c>
      <c r="G18" s="131">
        <v>0</v>
      </c>
      <c r="H18" s="71">
        <f>Table3[[#This Row],[Total]]-Table3[[#This Row],[Cost Share]]</f>
        <v>0</v>
      </c>
    </row>
    <row r="19" spans="1:8" ht="15.5">
      <c r="A19" s="187"/>
      <c r="B19" s="188"/>
      <c r="C19" s="188"/>
      <c r="D19" s="186"/>
      <c r="E19" s="140"/>
      <c r="F19" s="103">
        <f t="shared" si="0"/>
        <v>0</v>
      </c>
      <c r="G19" s="131">
        <v>0</v>
      </c>
      <c r="H19" s="71">
        <f>Table3[[#This Row],[Total]]-Table3[[#This Row],[Cost Share]]</f>
        <v>0</v>
      </c>
    </row>
    <row r="20" spans="1:8" ht="15.5">
      <c r="A20" s="187"/>
      <c r="B20" s="188"/>
      <c r="C20" s="188"/>
      <c r="D20" s="186"/>
      <c r="E20" s="140"/>
      <c r="F20" s="103">
        <f t="shared" si="0"/>
        <v>0</v>
      </c>
      <c r="G20" s="131">
        <v>0</v>
      </c>
      <c r="H20" s="71">
        <f>Table3[[#This Row],[Total]]-Table3[[#This Row],[Cost Share]]</f>
        <v>0</v>
      </c>
    </row>
    <row r="21" spans="1:8" ht="15.5">
      <c r="A21" s="187"/>
      <c r="B21" s="188"/>
      <c r="C21" s="188"/>
      <c r="D21" s="186"/>
      <c r="E21" s="140"/>
      <c r="F21" s="103">
        <f t="shared" si="0"/>
        <v>0</v>
      </c>
      <c r="G21" s="131">
        <v>0</v>
      </c>
      <c r="H21" s="71">
        <f>Table3[[#This Row],[Total]]-Table3[[#This Row],[Cost Share]]</f>
        <v>0</v>
      </c>
    </row>
    <row r="22" spans="1:8" ht="15.5">
      <c r="A22" s="187"/>
      <c r="B22" s="188"/>
      <c r="C22" s="188"/>
      <c r="D22" s="186"/>
      <c r="E22" s="140"/>
      <c r="F22" s="103">
        <f t="shared" si="0"/>
        <v>0</v>
      </c>
      <c r="G22" s="131">
        <v>0</v>
      </c>
      <c r="H22" s="71">
        <f>Table3[[#This Row],[Total]]-Table3[[#This Row],[Cost Share]]</f>
        <v>0</v>
      </c>
    </row>
    <row r="23" spans="1:8" ht="15.5">
      <c r="A23" s="187"/>
      <c r="B23" s="188"/>
      <c r="C23" s="188"/>
      <c r="D23" s="186"/>
      <c r="E23" s="140"/>
      <c r="F23" s="103">
        <f t="shared" si="0"/>
        <v>0</v>
      </c>
      <c r="G23" s="131">
        <v>0</v>
      </c>
      <c r="H23" s="71">
        <f>Table3[[#This Row],[Total]]-Table3[[#This Row],[Cost Share]]</f>
        <v>0</v>
      </c>
    </row>
    <row r="24" spans="1:8" ht="15.5">
      <c r="A24" s="187"/>
      <c r="B24" s="188"/>
      <c r="C24" s="188"/>
      <c r="D24" s="186"/>
      <c r="E24" s="140"/>
      <c r="F24" s="103">
        <f t="shared" si="0"/>
        <v>0</v>
      </c>
      <c r="G24" s="131">
        <v>0</v>
      </c>
      <c r="H24" s="71">
        <f>Table3[[#This Row],[Total]]-Table3[[#This Row],[Cost Share]]</f>
        <v>0</v>
      </c>
    </row>
    <row r="25" spans="1:8" ht="15.5">
      <c r="A25" s="187"/>
      <c r="B25" s="188"/>
      <c r="C25" s="188"/>
      <c r="D25" s="186"/>
      <c r="E25" s="140"/>
      <c r="F25" s="103">
        <f t="shared" si="0"/>
        <v>0</v>
      </c>
      <c r="G25" s="131">
        <v>0</v>
      </c>
      <c r="H25" s="71">
        <f>Table3[[#This Row],[Total]]-Table3[[#This Row],[Cost Share]]</f>
        <v>0</v>
      </c>
    </row>
    <row r="26" spans="1:8" ht="15.5">
      <c r="A26" s="187"/>
      <c r="B26" s="188"/>
      <c r="C26" s="188"/>
      <c r="D26" s="186"/>
      <c r="E26" s="140"/>
      <c r="F26" s="103">
        <f t="shared" si="0"/>
        <v>0</v>
      </c>
      <c r="G26" s="131">
        <v>0</v>
      </c>
      <c r="H26" s="71">
        <f>Table3[[#This Row],[Total]]-Table3[[#This Row],[Cost Share]]</f>
        <v>0</v>
      </c>
    </row>
    <row r="27" spans="1:8" ht="15.5">
      <c r="A27" s="187"/>
      <c r="B27" s="188"/>
      <c r="C27" s="188"/>
      <c r="D27" s="186"/>
      <c r="E27" s="140"/>
      <c r="F27" s="103">
        <f t="shared" si="0"/>
        <v>0</v>
      </c>
      <c r="G27" s="131">
        <v>0</v>
      </c>
      <c r="H27" s="71">
        <f>Table3[[#This Row],[Total]]-Table3[[#This Row],[Cost Share]]</f>
        <v>0</v>
      </c>
    </row>
    <row r="28" spans="1:8" ht="15.5">
      <c r="A28" s="187"/>
      <c r="B28" s="188"/>
      <c r="C28" s="188"/>
      <c r="D28" s="186"/>
      <c r="E28" s="140"/>
      <c r="F28" s="103">
        <f t="shared" si="0"/>
        <v>0</v>
      </c>
      <c r="G28" s="131">
        <v>0</v>
      </c>
      <c r="H28" s="71">
        <f>Table3[[#This Row],[Total]]-Table3[[#This Row],[Cost Share]]</f>
        <v>0</v>
      </c>
    </row>
    <row r="29" spans="1:8" ht="15.5">
      <c r="A29" s="187"/>
      <c r="B29" s="188"/>
      <c r="C29" s="188"/>
      <c r="D29" s="186"/>
      <c r="E29" s="140"/>
      <c r="F29" s="103">
        <f t="shared" si="0"/>
        <v>0</v>
      </c>
      <c r="G29" s="131">
        <v>0</v>
      </c>
      <c r="H29" s="71">
        <f>Table3[[#This Row],[Total]]-Table3[[#This Row],[Cost Share]]</f>
        <v>0</v>
      </c>
    </row>
    <row r="30" spans="1:8" ht="15.5">
      <c r="A30" s="187"/>
      <c r="B30" s="188"/>
      <c r="C30" s="188"/>
      <c r="D30" s="186"/>
      <c r="E30" s="140"/>
      <c r="F30" s="103">
        <f t="shared" si="0"/>
        <v>0</v>
      </c>
      <c r="G30" s="131">
        <v>0</v>
      </c>
      <c r="H30" s="71">
        <f>Table3[[#This Row],[Total]]-Table3[[#This Row],[Cost Share]]</f>
        <v>0</v>
      </c>
    </row>
    <row r="31" spans="1:8" ht="15.5">
      <c r="A31" s="187"/>
      <c r="B31" s="188"/>
      <c r="C31" s="188"/>
      <c r="D31" s="186"/>
      <c r="E31" s="140"/>
      <c r="F31" s="103">
        <f t="shared" si="0"/>
        <v>0</v>
      </c>
      <c r="G31" s="131">
        <v>0</v>
      </c>
      <c r="H31" s="71">
        <f>Table3[[#This Row],[Total]]-Table3[[#This Row],[Cost Share]]</f>
        <v>0</v>
      </c>
    </row>
    <row r="32" spans="1:8" ht="15.5">
      <c r="A32" s="187"/>
      <c r="B32" s="188"/>
      <c r="C32" s="188"/>
      <c r="D32" s="186"/>
      <c r="E32" s="140"/>
      <c r="F32" s="103">
        <f t="shared" si="0"/>
        <v>0</v>
      </c>
      <c r="G32" s="131">
        <v>0</v>
      </c>
      <c r="H32" s="71">
        <f>Table3[[#This Row],[Total]]-Table3[[#This Row],[Cost Share]]</f>
        <v>0</v>
      </c>
    </row>
    <row r="33" spans="1:8" ht="15.5">
      <c r="A33" s="187"/>
      <c r="B33" s="188"/>
      <c r="C33" s="188"/>
      <c r="D33" s="186"/>
      <c r="E33" s="140"/>
      <c r="F33" s="103">
        <f t="shared" si="0"/>
        <v>0</v>
      </c>
      <c r="G33" s="131">
        <v>0</v>
      </c>
      <c r="H33" s="71">
        <f>Table3[[#This Row],[Total]]-Table3[[#This Row],[Cost Share]]</f>
        <v>0</v>
      </c>
    </row>
    <row r="34" spans="1:8" ht="15.5">
      <c r="A34" s="187"/>
      <c r="B34" s="188"/>
      <c r="C34" s="188"/>
      <c r="D34" s="186"/>
      <c r="E34" s="140"/>
      <c r="F34" s="103">
        <f t="shared" si="0"/>
        <v>0</v>
      </c>
      <c r="G34" s="131">
        <v>0</v>
      </c>
      <c r="H34" s="71">
        <f>Table3[[#This Row],[Total]]-Table3[[#This Row],[Cost Share]]</f>
        <v>0</v>
      </c>
    </row>
    <row r="35" spans="1:8" ht="15.5">
      <c r="A35" s="187"/>
      <c r="B35" s="188"/>
      <c r="C35" s="188"/>
      <c r="D35" s="186"/>
      <c r="E35" s="140"/>
      <c r="F35" s="103">
        <f t="shared" si="0"/>
        <v>0</v>
      </c>
      <c r="G35" s="131">
        <v>0</v>
      </c>
      <c r="H35" s="71">
        <f>Table3[[#This Row],[Total]]-Table3[[#This Row],[Cost Share]]</f>
        <v>0</v>
      </c>
    </row>
    <row r="36" spans="1:8" ht="15.5">
      <c r="A36" s="187"/>
      <c r="B36" s="188"/>
      <c r="C36" s="188"/>
      <c r="D36" s="186"/>
      <c r="E36" s="140"/>
      <c r="F36" s="103">
        <f t="shared" si="0"/>
        <v>0</v>
      </c>
      <c r="G36" s="131">
        <v>0</v>
      </c>
      <c r="H36" s="71">
        <f>Table3[[#This Row],[Total]]-Table3[[#This Row],[Cost Share]]</f>
        <v>0</v>
      </c>
    </row>
    <row r="37" spans="1:8" ht="15.5">
      <c r="A37" s="187"/>
      <c r="B37" s="188"/>
      <c r="C37" s="188"/>
      <c r="D37" s="186"/>
      <c r="E37" s="140"/>
      <c r="F37" s="103">
        <f t="shared" si="0"/>
        <v>0</v>
      </c>
      <c r="G37" s="131">
        <v>0</v>
      </c>
      <c r="H37" s="71">
        <f>Table3[[#This Row],[Total]]-Table3[[#This Row],[Cost Share]]</f>
        <v>0</v>
      </c>
    </row>
    <row r="38" spans="1:8" ht="15.5">
      <c r="A38" s="187"/>
      <c r="B38" s="188"/>
      <c r="C38" s="188"/>
      <c r="D38" s="186"/>
      <c r="E38" s="140"/>
      <c r="F38" s="103">
        <f t="shared" ref="F38:F69" si="1">SUM(D38*E38)</f>
        <v>0</v>
      </c>
      <c r="G38" s="131">
        <v>0</v>
      </c>
      <c r="H38" s="71">
        <f>Table3[[#This Row],[Total]]-Table3[[#This Row],[Cost Share]]</f>
        <v>0</v>
      </c>
    </row>
    <row r="39" spans="1:8" ht="15.5">
      <c r="A39" s="187"/>
      <c r="B39" s="188"/>
      <c r="C39" s="188"/>
      <c r="D39" s="186"/>
      <c r="E39" s="140"/>
      <c r="F39" s="103">
        <f t="shared" si="1"/>
        <v>0</v>
      </c>
      <c r="G39" s="131">
        <v>0</v>
      </c>
      <c r="H39" s="71">
        <f>Table3[[#This Row],[Total]]-Table3[[#This Row],[Cost Share]]</f>
        <v>0</v>
      </c>
    </row>
    <row r="40" spans="1:8" ht="15.5">
      <c r="A40" s="187"/>
      <c r="B40" s="188"/>
      <c r="C40" s="188"/>
      <c r="D40" s="186"/>
      <c r="E40" s="140"/>
      <c r="F40" s="103">
        <f t="shared" si="1"/>
        <v>0</v>
      </c>
      <c r="G40" s="131">
        <v>0</v>
      </c>
      <c r="H40" s="71">
        <f>Table3[[#This Row],[Total]]-Table3[[#This Row],[Cost Share]]</f>
        <v>0</v>
      </c>
    </row>
    <row r="41" spans="1:8" ht="15.5">
      <c r="A41" s="187"/>
      <c r="B41" s="188"/>
      <c r="C41" s="188"/>
      <c r="D41" s="186"/>
      <c r="E41" s="140"/>
      <c r="F41" s="103">
        <f t="shared" si="1"/>
        <v>0</v>
      </c>
      <c r="G41" s="131">
        <v>0</v>
      </c>
      <c r="H41" s="71">
        <f>Table3[[#This Row],[Total]]-Table3[[#This Row],[Cost Share]]</f>
        <v>0</v>
      </c>
    </row>
    <row r="42" spans="1:8" ht="15.5">
      <c r="A42" s="187"/>
      <c r="B42" s="188"/>
      <c r="C42" s="188"/>
      <c r="D42" s="186"/>
      <c r="E42" s="140"/>
      <c r="F42" s="103">
        <f t="shared" si="1"/>
        <v>0</v>
      </c>
      <c r="G42" s="131">
        <v>0</v>
      </c>
      <c r="H42" s="71">
        <f>Table3[[#This Row],[Total]]-Table3[[#This Row],[Cost Share]]</f>
        <v>0</v>
      </c>
    </row>
    <row r="43" spans="1:8" ht="15.5">
      <c r="A43" s="187"/>
      <c r="B43" s="188"/>
      <c r="C43" s="188"/>
      <c r="D43" s="186"/>
      <c r="E43" s="140"/>
      <c r="F43" s="103">
        <f t="shared" si="1"/>
        <v>0</v>
      </c>
      <c r="G43" s="131">
        <v>0</v>
      </c>
      <c r="H43" s="71">
        <f>Table3[[#This Row],[Total]]-Table3[[#This Row],[Cost Share]]</f>
        <v>0</v>
      </c>
    </row>
    <row r="44" spans="1:8" ht="15.5">
      <c r="A44" s="187"/>
      <c r="B44" s="188"/>
      <c r="C44" s="188"/>
      <c r="D44" s="186"/>
      <c r="E44" s="140"/>
      <c r="F44" s="103">
        <f t="shared" si="1"/>
        <v>0</v>
      </c>
      <c r="G44" s="131">
        <v>0</v>
      </c>
      <c r="H44" s="71">
        <f>Table3[[#This Row],[Total]]-Table3[[#This Row],[Cost Share]]</f>
        <v>0</v>
      </c>
    </row>
    <row r="45" spans="1:8" ht="15.5">
      <c r="A45" s="187"/>
      <c r="B45" s="188"/>
      <c r="C45" s="188"/>
      <c r="D45" s="186"/>
      <c r="E45" s="140"/>
      <c r="F45" s="103">
        <f t="shared" si="1"/>
        <v>0</v>
      </c>
      <c r="G45" s="131">
        <v>0</v>
      </c>
      <c r="H45" s="71">
        <f>Table3[[#This Row],[Total]]-Table3[[#This Row],[Cost Share]]</f>
        <v>0</v>
      </c>
    </row>
    <row r="46" spans="1:8" ht="15.5">
      <c r="A46" s="187"/>
      <c r="B46" s="188"/>
      <c r="C46" s="188"/>
      <c r="D46" s="186"/>
      <c r="E46" s="140"/>
      <c r="F46" s="103">
        <f t="shared" si="1"/>
        <v>0</v>
      </c>
      <c r="G46" s="131">
        <v>0</v>
      </c>
      <c r="H46" s="71">
        <f>Table3[[#This Row],[Total]]-Table3[[#This Row],[Cost Share]]</f>
        <v>0</v>
      </c>
    </row>
    <row r="47" spans="1:8" ht="15.5">
      <c r="A47" s="187"/>
      <c r="B47" s="188"/>
      <c r="C47" s="188"/>
      <c r="D47" s="186"/>
      <c r="E47" s="140"/>
      <c r="F47" s="103">
        <f t="shared" si="1"/>
        <v>0</v>
      </c>
      <c r="G47" s="131">
        <v>0</v>
      </c>
      <c r="H47" s="71">
        <f>Table3[[#This Row],[Total]]-Table3[[#This Row],[Cost Share]]</f>
        <v>0</v>
      </c>
    </row>
    <row r="48" spans="1:8" ht="15.5">
      <c r="A48" s="187"/>
      <c r="B48" s="188"/>
      <c r="C48" s="188"/>
      <c r="D48" s="186"/>
      <c r="E48" s="140"/>
      <c r="F48" s="103">
        <f t="shared" si="1"/>
        <v>0</v>
      </c>
      <c r="G48" s="131">
        <v>0</v>
      </c>
      <c r="H48" s="71">
        <f>Table3[[#This Row],[Total]]-Table3[[#This Row],[Cost Share]]</f>
        <v>0</v>
      </c>
    </row>
    <row r="49" spans="1:8" ht="15.5">
      <c r="A49" s="187"/>
      <c r="B49" s="188"/>
      <c r="C49" s="188"/>
      <c r="D49" s="186"/>
      <c r="E49" s="140"/>
      <c r="F49" s="103">
        <f t="shared" si="1"/>
        <v>0</v>
      </c>
      <c r="G49" s="131">
        <v>0</v>
      </c>
      <c r="H49" s="71">
        <f>Table3[[#This Row],[Total]]-Table3[[#This Row],[Cost Share]]</f>
        <v>0</v>
      </c>
    </row>
    <row r="50" spans="1:8" ht="15.5">
      <c r="A50" s="187"/>
      <c r="B50" s="188"/>
      <c r="C50" s="188"/>
      <c r="D50" s="186"/>
      <c r="E50" s="140"/>
      <c r="F50" s="103">
        <f t="shared" si="1"/>
        <v>0</v>
      </c>
      <c r="G50" s="131">
        <v>0</v>
      </c>
      <c r="H50" s="71">
        <f>Table3[[#This Row],[Total]]-Table3[[#This Row],[Cost Share]]</f>
        <v>0</v>
      </c>
    </row>
    <row r="51" spans="1:8" ht="15.5">
      <c r="A51" s="187"/>
      <c r="B51" s="188"/>
      <c r="C51" s="188"/>
      <c r="D51" s="186"/>
      <c r="E51" s="140"/>
      <c r="F51" s="103">
        <f t="shared" si="1"/>
        <v>0</v>
      </c>
      <c r="G51" s="131">
        <v>0</v>
      </c>
      <c r="H51" s="71">
        <f>Table3[[#This Row],[Total]]-Table3[[#This Row],[Cost Share]]</f>
        <v>0</v>
      </c>
    </row>
    <row r="52" spans="1:8" ht="15.5">
      <c r="A52" s="187"/>
      <c r="B52" s="188"/>
      <c r="C52" s="188"/>
      <c r="D52" s="186"/>
      <c r="E52" s="140"/>
      <c r="F52" s="103">
        <f t="shared" si="1"/>
        <v>0</v>
      </c>
      <c r="G52" s="131">
        <v>0</v>
      </c>
      <c r="H52" s="71">
        <f>Table3[[#This Row],[Total]]-Table3[[#This Row],[Cost Share]]</f>
        <v>0</v>
      </c>
    </row>
    <row r="53" spans="1:8" ht="15.5">
      <c r="A53" s="187"/>
      <c r="B53" s="188"/>
      <c r="C53" s="188"/>
      <c r="D53" s="186"/>
      <c r="E53" s="140"/>
      <c r="F53" s="103">
        <f t="shared" si="1"/>
        <v>0</v>
      </c>
      <c r="G53" s="131">
        <v>0</v>
      </c>
      <c r="H53" s="71">
        <f>Table3[[#This Row],[Total]]-Table3[[#This Row],[Cost Share]]</f>
        <v>0</v>
      </c>
    </row>
    <row r="54" spans="1:8" ht="15.5">
      <c r="A54" s="187"/>
      <c r="B54" s="188"/>
      <c r="C54" s="188"/>
      <c r="D54" s="186"/>
      <c r="E54" s="140"/>
      <c r="F54" s="103">
        <f t="shared" si="1"/>
        <v>0</v>
      </c>
      <c r="G54" s="131">
        <v>0</v>
      </c>
      <c r="H54" s="71">
        <f>Table3[[#This Row],[Total]]-Table3[[#This Row],[Cost Share]]</f>
        <v>0</v>
      </c>
    </row>
    <row r="55" spans="1:8" ht="15.5">
      <c r="A55" s="187"/>
      <c r="B55" s="188"/>
      <c r="C55" s="188"/>
      <c r="D55" s="186"/>
      <c r="E55" s="140"/>
      <c r="F55" s="103">
        <f t="shared" si="1"/>
        <v>0</v>
      </c>
      <c r="G55" s="131">
        <v>0</v>
      </c>
      <c r="H55" s="71">
        <f>Table3[[#This Row],[Total]]-Table3[[#This Row],[Cost Share]]</f>
        <v>0</v>
      </c>
    </row>
    <row r="56" spans="1:8" ht="15.5">
      <c r="A56" s="187"/>
      <c r="B56" s="188"/>
      <c r="C56" s="188"/>
      <c r="D56" s="186"/>
      <c r="E56" s="140"/>
      <c r="F56" s="103">
        <f t="shared" si="1"/>
        <v>0</v>
      </c>
      <c r="G56" s="131">
        <v>0</v>
      </c>
      <c r="H56" s="71">
        <f>Table3[[#This Row],[Total]]-Table3[[#This Row],[Cost Share]]</f>
        <v>0</v>
      </c>
    </row>
    <row r="57" spans="1:8" ht="15.5">
      <c r="A57" s="187"/>
      <c r="B57" s="188"/>
      <c r="C57" s="188"/>
      <c r="D57" s="186"/>
      <c r="E57" s="140"/>
      <c r="F57" s="103">
        <f t="shared" si="1"/>
        <v>0</v>
      </c>
      <c r="G57" s="131">
        <v>0</v>
      </c>
      <c r="H57" s="71">
        <f>Table3[[#This Row],[Total]]-Table3[[#This Row],[Cost Share]]</f>
        <v>0</v>
      </c>
    </row>
    <row r="58" spans="1:8" ht="15.5">
      <c r="A58" s="187"/>
      <c r="B58" s="188"/>
      <c r="C58" s="188"/>
      <c r="D58" s="186"/>
      <c r="E58" s="140"/>
      <c r="F58" s="103">
        <f t="shared" si="1"/>
        <v>0</v>
      </c>
      <c r="G58" s="131">
        <v>0</v>
      </c>
      <c r="H58" s="71">
        <f>Table3[[#This Row],[Total]]-Table3[[#This Row],[Cost Share]]</f>
        <v>0</v>
      </c>
    </row>
    <row r="59" spans="1:8" ht="15.5">
      <c r="A59" s="187"/>
      <c r="B59" s="188"/>
      <c r="C59" s="188"/>
      <c r="D59" s="186"/>
      <c r="E59" s="140"/>
      <c r="F59" s="103">
        <f t="shared" si="1"/>
        <v>0</v>
      </c>
      <c r="G59" s="131">
        <v>0</v>
      </c>
      <c r="H59" s="71">
        <f>Table3[[#This Row],[Total]]-Table3[[#This Row],[Cost Share]]</f>
        <v>0</v>
      </c>
    </row>
    <row r="60" spans="1:8" ht="15.5">
      <c r="A60" s="187"/>
      <c r="B60" s="188"/>
      <c r="C60" s="188"/>
      <c r="D60" s="186"/>
      <c r="E60" s="140"/>
      <c r="F60" s="103">
        <f t="shared" si="1"/>
        <v>0</v>
      </c>
      <c r="G60" s="131">
        <v>0</v>
      </c>
      <c r="H60" s="71">
        <f>Table3[[#This Row],[Total]]-Table3[[#This Row],[Cost Share]]</f>
        <v>0</v>
      </c>
    </row>
    <row r="61" spans="1:8" ht="15.5">
      <c r="A61" s="187"/>
      <c r="B61" s="188"/>
      <c r="C61" s="188"/>
      <c r="D61" s="186"/>
      <c r="E61" s="140"/>
      <c r="F61" s="103">
        <f t="shared" si="1"/>
        <v>0</v>
      </c>
      <c r="G61" s="131">
        <v>0</v>
      </c>
      <c r="H61" s="71">
        <f>Table3[[#This Row],[Total]]-Table3[[#This Row],[Cost Share]]</f>
        <v>0</v>
      </c>
    </row>
    <row r="62" spans="1:8" ht="15.5">
      <c r="A62" s="187"/>
      <c r="B62" s="188"/>
      <c r="C62" s="188"/>
      <c r="D62" s="186"/>
      <c r="E62" s="140"/>
      <c r="F62" s="103">
        <f t="shared" si="1"/>
        <v>0</v>
      </c>
      <c r="G62" s="131">
        <v>0</v>
      </c>
      <c r="H62" s="71">
        <f>Table3[[#This Row],[Total]]-Table3[[#This Row],[Cost Share]]</f>
        <v>0</v>
      </c>
    </row>
    <row r="63" spans="1:8" ht="15.5">
      <c r="A63" s="187"/>
      <c r="B63" s="188"/>
      <c r="C63" s="188"/>
      <c r="D63" s="186"/>
      <c r="E63" s="140"/>
      <c r="F63" s="103">
        <f t="shared" si="1"/>
        <v>0</v>
      </c>
      <c r="G63" s="131">
        <v>0</v>
      </c>
      <c r="H63" s="71">
        <f>Table3[[#This Row],[Total]]-Table3[[#This Row],[Cost Share]]</f>
        <v>0</v>
      </c>
    </row>
    <row r="64" spans="1:8" ht="15.5">
      <c r="A64" s="187"/>
      <c r="B64" s="188"/>
      <c r="C64" s="188"/>
      <c r="D64" s="186"/>
      <c r="E64" s="140"/>
      <c r="F64" s="103">
        <f t="shared" si="1"/>
        <v>0</v>
      </c>
      <c r="G64" s="131">
        <v>0</v>
      </c>
      <c r="H64" s="71">
        <f>Table3[[#This Row],[Total]]-Table3[[#This Row],[Cost Share]]</f>
        <v>0</v>
      </c>
    </row>
    <row r="65" spans="1:8" ht="15.5">
      <c r="A65" s="187"/>
      <c r="B65" s="188"/>
      <c r="C65" s="188"/>
      <c r="D65" s="186"/>
      <c r="E65" s="140"/>
      <c r="F65" s="103">
        <f t="shared" si="1"/>
        <v>0</v>
      </c>
      <c r="G65" s="131">
        <v>0</v>
      </c>
      <c r="H65" s="71">
        <f>Table3[[#This Row],[Total]]-Table3[[#This Row],[Cost Share]]</f>
        <v>0</v>
      </c>
    </row>
    <row r="66" spans="1:8" ht="15.5">
      <c r="A66" s="187"/>
      <c r="B66" s="188"/>
      <c r="C66" s="188"/>
      <c r="D66" s="186"/>
      <c r="E66" s="140"/>
      <c r="F66" s="103">
        <f t="shared" si="1"/>
        <v>0</v>
      </c>
      <c r="G66" s="131">
        <v>0</v>
      </c>
      <c r="H66" s="71">
        <f>Table3[[#This Row],[Total]]-Table3[[#This Row],[Cost Share]]</f>
        <v>0</v>
      </c>
    </row>
    <row r="67" spans="1:8" ht="15.5">
      <c r="A67" s="187"/>
      <c r="B67" s="188"/>
      <c r="C67" s="188"/>
      <c r="D67" s="186"/>
      <c r="E67" s="140"/>
      <c r="F67" s="103">
        <f t="shared" si="1"/>
        <v>0</v>
      </c>
      <c r="G67" s="131">
        <v>0</v>
      </c>
      <c r="H67" s="71">
        <f>Table3[[#This Row],[Total]]-Table3[[#This Row],[Cost Share]]</f>
        <v>0</v>
      </c>
    </row>
    <row r="68" spans="1:8" ht="15.5">
      <c r="A68" s="187"/>
      <c r="B68" s="188"/>
      <c r="C68" s="188"/>
      <c r="D68" s="186"/>
      <c r="E68" s="140"/>
      <c r="F68" s="103">
        <f t="shared" si="1"/>
        <v>0</v>
      </c>
      <c r="G68" s="131">
        <v>0</v>
      </c>
      <c r="H68" s="71">
        <f>Table3[[#This Row],[Total]]-Table3[[#This Row],[Cost Share]]</f>
        <v>0</v>
      </c>
    </row>
    <row r="69" spans="1:8" ht="15.5">
      <c r="A69" s="187"/>
      <c r="B69" s="188"/>
      <c r="C69" s="188"/>
      <c r="D69" s="186"/>
      <c r="E69" s="140"/>
      <c r="F69" s="103">
        <f t="shared" si="1"/>
        <v>0</v>
      </c>
      <c r="G69" s="131">
        <v>0</v>
      </c>
      <c r="H69" s="71">
        <f>Table3[[#This Row],[Total]]-Table3[[#This Row],[Cost Share]]</f>
        <v>0</v>
      </c>
    </row>
    <row r="70" spans="1:8" ht="15.5">
      <c r="A70" s="187"/>
      <c r="B70" s="188"/>
      <c r="C70" s="188"/>
      <c r="D70" s="186"/>
      <c r="E70" s="140"/>
      <c r="F70" s="103">
        <f t="shared" ref="F70:F110" si="2">SUM(D70*E70)</f>
        <v>0</v>
      </c>
      <c r="G70" s="131">
        <v>0</v>
      </c>
      <c r="H70" s="71">
        <f>Table3[[#This Row],[Total]]-Table3[[#This Row],[Cost Share]]</f>
        <v>0</v>
      </c>
    </row>
    <row r="71" spans="1:8" ht="15.5">
      <c r="A71" s="187"/>
      <c r="B71" s="188"/>
      <c r="C71" s="188"/>
      <c r="D71" s="186"/>
      <c r="E71" s="140"/>
      <c r="F71" s="103">
        <f t="shared" si="2"/>
        <v>0</v>
      </c>
      <c r="G71" s="131">
        <v>0</v>
      </c>
      <c r="H71" s="71">
        <f>Table3[[#This Row],[Total]]-Table3[[#This Row],[Cost Share]]</f>
        <v>0</v>
      </c>
    </row>
    <row r="72" spans="1:8" ht="15.5">
      <c r="A72" s="187"/>
      <c r="B72" s="188"/>
      <c r="C72" s="188"/>
      <c r="D72" s="186"/>
      <c r="E72" s="140"/>
      <c r="F72" s="103">
        <f t="shared" si="2"/>
        <v>0</v>
      </c>
      <c r="G72" s="131">
        <v>0</v>
      </c>
      <c r="H72" s="71">
        <f>Table3[[#This Row],[Total]]-Table3[[#This Row],[Cost Share]]</f>
        <v>0</v>
      </c>
    </row>
    <row r="73" spans="1:8" ht="15.5">
      <c r="A73" s="187"/>
      <c r="B73" s="188"/>
      <c r="C73" s="188"/>
      <c r="D73" s="186"/>
      <c r="E73" s="140"/>
      <c r="F73" s="103">
        <f t="shared" si="2"/>
        <v>0</v>
      </c>
      <c r="G73" s="131">
        <v>0</v>
      </c>
      <c r="H73" s="71">
        <f>Table3[[#This Row],[Total]]-Table3[[#This Row],[Cost Share]]</f>
        <v>0</v>
      </c>
    </row>
    <row r="74" spans="1:8" ht="15.5">
      <c r="A74" s="187"/>
      <c r="B74" s="188"/>
      <c r="C74" s="188"/>
      <c r="D74" s="186"/>
      <c r="E74" s="140"/>
      <c r="F74" s="103">
        <f t="shared" si="2"/>
        <v>0</v>
      </c>
      <c r="G74" s="131">
        <v>0</v>
      </c>
      <c r="H74" s="71">
        <f>Table3[[#This Row],[Total]]-Table3[[#This Row],[Cost Share]]</f>
        <v>0</v>
      </c>
    </row>
    <row r="75" spans="1:8" ht="15.5">
      <c r="A75" s="187"/>
      <c r="B75" s="188"/>
      <c r="C75" s="188"/>
      <c r="D75" s="186"/>
      <c r="E75" s="140"/>
      <c r="F75" s="103">
        <f t="shared" si="2"/>
        <v>0</v>
      </c>
      <c r="G75" s="131">
        <v>0</v>
      </c>
      <c r="H75" s="71">
        <f>Table3[[#This Row],[Total]]-Table3[[#This Row],[Cost Share]]</f>
        <v>0</v>
      </c>
    </row>
    <row r="76" spans="1:8" ht="15.5">
      <c r="A76" s="187"/>
      <c r="B76" s="188"/>
      <c r="C76" s="188"/>
      <c r="D76" s="186"/>
      <c r="E76" s="140"/>
      <c r="F76" s="103">
        <f t="shared" si="2"/>
        <v>0</v>
      </c>
      <c r="G76" s="131">
        <v>0</v>
      </c>
      <c r="H76" s="71">
        <f>Table3[[#This Row],[Total]]-Table3[[#This Row],[Cost Share]]</f>
        <v>0</v>
      </c>
    </row>
    <row r="77" spans="1:8" ht="15.5">
      <c r="A77" s="187"/>
      <c r="B77" s="188"/>
      <c r="C77" s="188"/>
      <c r="D77" s="186"/>
      <c r="E77" s="140"/>
      <c r="F77" s="103">
        <f t="shared" si="2"/>
        <v>0</v>
      </c>
      <c r="G77" s="131">
        <v>0</v>
      </c>
      <c r="H77" s="71">
        <f>Table3[[#This Row],[Total]]-Table3[[#This Row],[Cost Share]]</f>
        <v>0</v>
      </c>
    </row>
    <row r="78" spans="1:8" ht="15.5">
      <c r="A78" s="187"/>
      <c r="B78" s="188"/>
      <c r="C78" s="188"/>
      <c r="D78" s="186"/>
      <c r="E78" s="140"/>
      <c r="F78" s="158">
        <f t="shared" ref="F78:F87" si="3">SUM(D78*E78)</f>
        <v>0</v>
      </c>
      <c r="G78" s="131">
        <v>0</v>
      </c>
      <c r="H78" s="71">
        <f>Table3[[#This Row],[Total]]-Table3[[#This Row],[Cost Share]]</f>
        <v>0</v>
      </c>
    </row>
    <row r="79" spans="1:8" ht="15.5">
      <c r="A79" s="187"/>
      <c r="B79" s="188"/>
      <c r="C79" s="188"/>
      <c r="D79" s="186"/>
      <c r="E79" s="140"/>
      <c r="F79" s="158">
        <f t="shared" si="3"/>
        <v>0</v>
      </c>
      <c r="G79" s="131">
        <v>0</v>
      </c>
      <c r="H79" s="71">
        <f>Table3[[#This Row],[Total]]-Table3[[#This Row],[Cost Share]]</f>
        <v>0</v>
      </c>
    </row>
    <row r="80" spans="1:8" ht="15.5">
      <c r="A80" s="187"/>
      <c r="B80" s="188"/>
      <c r="C80" s="188"/>
      <c r="D80" s="186"/>
      <c r="E80" s="140"/>
      <c r="F80" s="158">
        <f t="shared" si="3"/>
        <v>0</v>
      </c>
      <c r="G80" s="131">
        <v>0</v>
      </c>
      <c r="H80" s="71">
        <f>Table3[[#This Row],[Total]]-Table3[[#This Row],[Cost Share]]</f>
        <v>0</v>
      </c>
    </row>
    <row r="81" spans="1:8" ht="15.5">
      <c r="A81" s="187"/>
      <c r="B81" s="188"/>
      <c r="C81" s="188"/>
      <c r="D81" s="186"/>
      <c r="E81" s="140"/>
      <c r="F81" s="158">
        <f t="shared" si="3"/>
        <v>0</v>
      </c>
      <c r="G81" s="131">
        <v>0</v>
      </c>
      <c r="H81" s="71">
        <f>Table3[[#This Row],[Total]]-Table3[[#This Row],[Cost Share]]</f>
        <v>0</v>
      </c>
    </row>
    <row r="82" spans="1:8" ht="15.5">
      <c r="A82" s="187"/>
      <c r="B82" s="188"/>
      <c r="C82" s="188"/>
      <c r="D82" s="186"/>
      <c r="E82" s="140"/>
      <c r="F82" s="158">
        <f t="shared" si="3"/>
        <v>0</v>
      </c>
      <c r="G82" s="131">
        <v>0</v>
      </c>
      <c r="H82" s="71">
        <f>Table3[[#This Row],[Total]]-Table3[[#This Row],[Cost Share]]</f>
        <v>0</v>
      </c>
    </row>
    <row r="83" spans="1:8" ht="15.5">
      <c r="A83" s="187"/>
      <c r="B83" s="188"/>
      <c r="C83" s="188"/>
      <c r="D83" s="186"/>
      <c r="E83" s="140"/>
      <c r="F83" s="158">
        <f t="shared" si="3"/>
        <v>0</v>
      </c>
      <c r="G83" s="131">
        <v>0</v>
      </c>
      <c r="H83" s="71">
        <f>Table3[[#This Row],[Total]]-Table3[[#This Row],[Cost Share]]</f>
        <v>0</v>
      </c>
    </row>
    <row r="84" spans="1:8" ht="15.5">
      <c r="A84" s="187"/>
      <c r="B84" s="188"/>
      <c r="C84" s="188"/>
      <c r="D84" s="186"/>
      <c r="E84" s="140"/>
      <c r="F84" s="158">
        <f t="shared" si="3"/>
        <v>0</v>
      </c>
      <c r="G84" s="131">
        <v>0</v>
      </c>
      <c r="H84" s="71">
        <f>Table3[[#This Row],[Total]]-Table3[[#This Row],[Cost Share]]</f>
        <v>0</v>
      </c>
    </row>
    <row r="85" spans="1:8" ht="15.5">
      <c r="A85" s="187"/>
      <c r="B85" s="188"/>
      <c r="C85" s="188"/>
      <c r="D85" s="186"/>
      <c r="E85" s="140"/>
      <c r="F85" s="158">
        <f t="shared" si="3"/>
        <v>0</v>
      </c>
      <c r="G85" s="131">
        <v>0</v>
      </c>
      <c r="H85" s="71">
        <f>Table3[[#This Row],[Total]]-Table3[[#This Row],[Cost Share]]</f>
        <v>0</v>
      </c>
    </row>
    <row r="86" spans="1:8" ht="15.5">
      <c r="A86" s="187"/>
      <c r="B86" s="188"/>
      <c r="C86" s="188"/>
      <c r="D86" s="186"/>
      <c r="E86" s="140"/>
      <c r="F86" s="158">
        <f t="shared" si="3"/>
        <v>0</v>
      </c>
      <c r="G86" s="131">
        <v>0</v>
      </c>
      <c r="H86" s="71">
        <f>Table3[[#This Row],[Total]]-Table3[[#This Row],[Cost Share]]</f>
        <v>0</v>
      </c>
    </row>
    <row r="87" spans="1:8" ht="15.5">
      <c r="A87" s="187"/>
      <c r="B87" s="188"/>
      <c r="C87" s="188"/>
      <c r="D87" s="186"/>
      <c r="E87" s="140"/>
      <c r="F87" s="158">
        <f t="shared" si="3"/>
        <v>0</v>
      </c>
      <c r="G87" s="131">
        <v>0</v>
      </c>
      <c r="H87" s="71">
        <f>Table3[[#This Row],[Total]]-Table3[[#This Row],[Cost Share]]</f>
        <v>0</v>
      </c>
    </row>
    <row r="88" spans="1:8" ht="15.5">
      <c r="A88" s="187"/>
      <c r="B88" s="188"/>
      <c r="C88" s="188"/>
      <c r="D88" s="186"/>
      <c r="E88" s="140"/>
      <c r="F88" s="103">
        <f t="shared" si="2"/>
        <v>0</v>
      </c>
      <c r="G88" s="131">
        <v>0</v>
      </c>
      <c r="H88" s="71">
        <f>Table3[[#This Row],[Total]]-Table3[[#This Row],[Cost Share]]</f>
        <v>0</v>
      </c>
    </row>
    <row r="89" spans="1:8" ht="15.5">
      <c r="A89" s="187"/>
      <c r="B89" s="188"/>
      <c r="C89" s="188"/>
      <c r="D89" s="186"/>
      <c r="E89" s="140"/>
      <c r="F89" s="103">
        <f t="shared" si="2"/>
        <v>0</v>
      </c>
      <c r="G89" s="131">
        <v>0</v>
      </c>
      <c r="H89" s="71">
        <f>Table3[[#This Row],[Total]]-Table3[[#This Row],[Cost Share]]</f>
        <v>0</v>
      </c>
    </row>
    <row r="90" spans="1:8" ht="15.5">
      <c r="A90" s="187"/>
      <c r="B90" s="188"/>
      <c r="C90" s="188"/>
      <c r="D90" s="186"/>
      <c r="E90" s="140"/>
      <c r="F90" s="103">
        <f t="shared" si="2"/>
        <v>0</v>
      </c>
      <c r="G90" s="131">
        <v>0</v>
      </c>
      <c r="H90" s="71">
        <f>Table3[[#This Row],[Total]]-Table3[[#This Row],[Cost Share]]</f>
        <v>0</v>
      </c>
    </row>
    <row r="91" spans="1:8" ht="15.5">
      <c r="A91" s="187"/>
      <c r="B91" s="188"/>
      <c r="C91" s="188"/>
      <c r="D91" s="186"/>
      <c r="E91" s="140"/>
      <c r="F91" s="103">
        <f t="shared" si="2"/>
        <v>0</v>
      </c>
      <c r="G91" s="131">
        <v>0</v>
      </c>
      <c r="H91" s="71">
        <f>Table3[[#This Row],[Total]]-Table3[[#This Row],[Cost Share]]</f>
        <v>0</v>
      </c>
    </row>
    <row r="92" spans="1:8" ht="15.5">
      <c r="A92" s="187"/>
      <c r="B92" s="188"/>
      <c r="C92" s="188"/>
      <c r="D92" s="186"/>
      <c r="E92" s="140"/>
      <c r="F92" s="103">
        <f t="shared" si="2"/>
        <v>0</v>
      </c>
      <c r="G92" s="131">
        <v>0</v>
      </c>
      <c r="H92" s="71">
        <f>Table3[[#This Row],[Total]]-Table3[[#This Row],[Cost Share]]</f>
        <v>0</v>
      </c>
    </row>
    <row r="93" spans="1:8" ht="15.5">
      <c r="A93" s="187"/>
      <c r="B93" s="188"/>
      <c r="C93" s="188"/>
      <c r="D93" s="186"/>
      <c r="E93" s="140"/>
      <c r="F93" s="103">
        <f t="shared" si="2"/>
        <v>0</v>
      </c>
      <c r="G93" s="131">
        <v>0</v>
      </c>
      <c r="H93" s="71">
        <f>Table3[[#This Row],[Total]]-Table3[[#This Row],[Cost Share]]</f>
        <v>0</v>
      </c>
    </row>
    <row r="94" spans="1:8" ht="15.5">
      <c r="A94" s="187"/>
      <c r="B94" s="188"/>
      <c r="C94" s="188"/>
      <c r="D94" s="186"/>
      <c r="E94" s="140"/>
      <c r="F94" s="103">
        <f t="shared" si="2"/>
        <v>0</v>
      </c>
      <c r="G94" s="131">
        <v>0</v>
      </c>
      <c r="H94" s="71">
        <f>Table3[[#This Row],[Total]]-Table3[[#This Row],[Cost Share]]</f>
        <v>0</v>
      </c>
    </row>
    <row r="95" spans="1:8" ht="15.5">
      <c r="A95" s="187"/>
      <c r="B95" s="188"/>
      <c r="C95" s="188"/>
      <c r="D95" s="186"/>
      <c r="E95" s="140"/>
      <c r="F95" s="103">
        <f t="shared" si="2"/>
        <v>0</v>
      </c>
      <c r="G95" s="131">
        <v>0</v>
      </c>
      <c r="H95" s="71">
        <f>Table3[[#This Row],[Total]]-Table3[[#This Row],[Cost Share]]</f>
        <v>0</v>
      </c>
    </row>
    <row r="96" spans="1:8" ht="15.5">
      <c r="A96" s="187"/>
      <c r="B96" s="188"/>
      <c r="C96" s="188"/>
      <c r="D96" s="186"/>
      <c r="E96" s="140"/>
      <c r="F96" s="103">
        <f t="shared" si="2"/>
        <v>0</v>
      </c>
      <c r="G96" s="131">
        <v>0</v>
      </c>
      <c r="H96" s="71">
        <f>Table3[[#This Row],[Total]]-Table3[[#This Row],[Cost Share]]</f>
        <v>0</v>
      </c>
    </row>
    <row r="97" spans="1:8" ht="15.5">
      <c r="A97" s="187"/>
      <c r="B97" s="188"/>
      <c r="C97" s="188"/>
      <c r="D97" s="186"/>
      <c r="E97" s="140"/>
      <c r="F97" s="103">
        <f t="shared" si="2"/>
        <v>0</v>
      </c>
      <c r="G97" s="131">
        <v>0</v>
      </c>
      <c r="H97" s="71">
        <f>Table3[[#This Row],[Total]]-Table3[[#This Row],[Cost Share]]</f>
        <v>0</v>
      </c>
    </row>
    <row r="98" spans="1:8" ht="15.5">
      <c r="A98" s="187"/>
      <c r="B98" s="188"/>
      <c r="C98" s="188"/>
      <c r="D98" s="186"/>
      <c r="E98" s="140"/>
      <c r="F98" s="103">
        <f t="shared" si="2"/>
        <v>0</v>
      </c>
      <c r="G98" s="131">
        <v>0</v>
      </c>
      <c r="H98" s="71">
        <f>Table3[[#This Row],[Total]]-Table3[[#This Row],[Cost Share]]</f>
        <v>0</v>
      </c>
    </row>
    <row r="99" spans="1:8" ht="15.5">
      <c r="A99" s="187"/>
      <c r="B99" s="188"/>
      <c r="C99" s="188"/>
      <c r="D99" s="186"/>
      <c r="E99" s="140"/>
      <c r="F99" s="103">
        <f t="shared" si="2"/>
        <v>0</v>
      </c>
      <c r="G99" s="131">
        <v>0</v>
      </c>
      <c r="H99" s="71">
        <f>Table3[[#This Row],[Total]]-Table3[[#This Row],[Cost Share]]</f>
        <v>0</v>
      </c>
    </row>
    <row r="100" spans="1:8" ht="15.5">
      <c r="A100" s="187"/>
      <c r="B100" s="188"/>
      <c r="C100" s="188"/>
      <c r="D100" s="186"/>
      <c r="E100" s="140"/>
      <c r="F100" s="103">
        <f t="shared" si="2"/>
        <v>0</v>
      </c>
      <c r="G100" s="131">
        <v>0</v>
      </c>
      <c r="H100" s="71">
        <f>Table3[[#This Row],[Total]]-Table3[[#This Row],[Cost Share]]</f>
        <v>0</v>
      </c>
    </row>
    <row r="101" spans="1:8" ht="15.5">
      <c r="A101" s="187"/>
      <c r="B101" s="188"/>
      <c r="C101" s="188"/>
      <c r="D101" s="186"/>
      <c r="E101" s="140"/>
      <c r="F101" s="103">
        <f t="shared" si="2"/>
        <v>0</v>
      </c>
      <c r="G101" s="131">
        <v>0</v>
      </c>
      <c r="H101" s="71">
        <f>Table3[[#This Row],[Total]]-Table3[[#This Row],[Cost Share]]</f>
        <v>0</v>
      </c>
    </row>
    <row r="102" spans="1:8" ht="15.5">
      <c r="A102" s="187"/>
      <c r="B102" s="188"/>
      <c r="C102" s="188"/>
      <c r="D102" s="186"/>
      <c r="E102" s="140"/>
      <c r="F102" s="103">
        <f t="shared" si="2"/>
        <v>0</v>
      </c>
      <c r="G102" s="131">
        <v>0</v>
      </c>
      <c r="H102" s="71">
        <f>Table3[[#This Row],[Total]]-Table3[[#This Row],[Cost Share]]</f>
        <v>0</v>
      </c>
    </row>
    <row r="103" spans="1:8" ht="15.5">
      <c r="A103" s="187"/>
      <c r="B103" s="188"/>
      <c r="C103" s="188"/>
      <c r="D103" s="186"/>
      <c r="E103" s="140"/>
      <c r="F103" s="103">
        <f t="shared" si="2"/>
        <v>0</v>
      </c>
      <c r="G103" s="131">
        <v>0</v>
      </c>
      <c r="H103" s="71">
        <f>Table3[[#This Row],[Total]]-Table3[[#This Row],[Cost Share]]</f>
        <v>0</v>
      </c>
    </row>
    <row r="104" spans="1:8" ht="15.5">
      <c r="A104" s="187"/>
      <c r="B104" s="188"/>
      <c r="C104" s="188"/>
      <c r="D104" s="186"/>
      <c r="E104" s="140"/>
      <c r="F104" s="103">
        <f t="shared" si="2"/>
        <v>0</v>
      </c>
      <c r="G104" s="131">
        <v>0</v>
      </c>
      <c r="H104" s="71">
        <f>Table3[[#This Row],[Total]]-Table3[[#This Row],[Cost Share]]</f>
        <v>0</v>
      </c>
    </row>
    <row r="105" spans="1:8" ht="15.5">
      <c r="A105" s="187"/>
      <c r="B105" s="188"/>
      <c r="C105" s="188"/>
      <c r="D105" s="186"/>
      <c r="E105" s="140"/>
      <c r="F105" s="103">
        <f t="shared" si="2"/>
        <v>0</v>
      </c>
      <c r="G105" s="131">
        <v>0</v>
      </c>
      <c r="H105" s="71">
        <f>Table3[[#This Row],[Total]]-Table3[[#This Row],[Cost Share]]</f>
        <v>0</v>
      </c>
    </row>
    <row r="106" spans="1:8" ht="15.5">
      <c r="A106" s="187"/>
      <c r="B106" s="188"/>
      <c r="C106" s="188"/>
      <c r="D106" s="186"/>
      <c r="E106" s="140"/>
      <c r="F106" s="103">
        <f t="shared" si="2"/>
        <v>0</v>
      </c>
      <c r="G106" s="131">
        <v>0</v>
      </c>
      <c r="H106" s="71">
        <f>Table3[[#This Row],[Total]]-Table3[[#This Row],[Cost Share]]</f>
        <v>0</v>
      </c>
    </row>
    <row r="107" spans="1:8" ht="15.5">
      <c r="A107" s="187"/>
      <c r="B107" s="188"/>
      <c r="C107" s="188"/>
      <c r="D107" s="186"/>
      <c r="E107" s="140"/>
      <c r="F107" s="103">
        <f t="shared" si="2"/>
        <v>0</v>
      </c>
      <c r="G107" s="131">
        <v>0</v>
      </c>
      <c r="H107" s="71">
        <f>Table3[[#This Row],[Total]]-Table3[[#This Row],[Cost Share]]</f>
        <v>0</v>
      </c>
    </row>
    <row r="108" spans="1:8" ht="15.5">
      <c r="A108" s="187"/>
      <c r="B108" s="188"/>
      <c r="C108" s="188"/>
      <c r="D108" s="186"/>
      <c r="E108" s="140"/>
      <c r="F108" s="103">
        <f t="shared" si="2"/>
        <v>0</v>
      </c>
      <c r="G108" s="131">
        <v>0</v>
      </c>
      <c r="H108" s="71">
        <f>Table3[[#This Row],[Total]]-Table3[[#This Row],[Cost Share]]</f>
        <v>0</v>
      </c>
    </row>
    <row r="109" spans="1:8" ht="15.5">
      <c r="A109" s="187"/>
      <c r="B109" s="188"/>
      <c r="C109" s="188"/>
      <c r="D109" s="186"/>
      <c r="E109" s="140"/>
      <c r="F109" s="103">
        <f t="shared" si="2"/>
        <v>0</v>
      </c>
      <c r="G109" s="131">
        <v>0</v>
      </c>
      <c r="H109" s="71">
        <f>Table3[[#This Row],[Total]]-Table3[[#This Row],[Cost Share]]</f>
        <v>0</v>
      </c>
    </row>
    <row r="110" spans="1:8" ht="16" thickBot="1">
      <c r="A110" s="182"/>
      <c r="B110" s="183"/>
      <c r="C110" s="183"/>
      <c r="D110" s="185"/>
      <c r="E110" s="141"/>
      <c r="F110" s="101">
        <f t="shared" si="2"/>
        <v>0</v>
      </c>
      <c r="G110" s="201">
        <v>0</v>
      </c>
      <c r="H110" s="170">
        <f>Table3[[#This Row],[Total]]-Table3[[#This Row],[Cost Share]]</f>
        <v>0</v>
      </c>
    </row>
    <row r="111" spans="1:8" ht="15" thickBot="1"/>
    <row r="112" spans="1:8" ht="15" thickBot="1">
      <c r="E112" s="205" t="s">
        <v>132</v>
      </c>
      <c r="F112" s="209">
        <f>SUM(F6:F110)</f>
        <v>0</v>
      </c>
      <c r="G112" s="210">
        <f t="shared" ref="G112" si="4">SUM(G6:G110)</f>
        <v>0</v>
      </c>
      <c r="H112" s="211">
        <f>SUM(H6:H110)</f>
        <v>0</v>
      </c>
    </row>
    <row r="113" customFormat="1"/>
    <row r="114" customFormat="1" hidden="1"/>
    <row r="115" customFormat="1" hidden="1"/>
    <row r="116" customFormat="1" hidden="1"/>
    <row r="117" customFormat="1" hidden="1"/>
    <row r="118" customFormat="1" hidden="1"/>
    <row r="119" customFormat="1" hidden="1"/>
  </sheetData>
  <sheetProtection algorithmName="SHA-512" hashValue="3RSoMCCwCmvDH3P1ShvoiUNnZTExEnt/qJFfrWvpVIDktikwsacyLeRUSPLwjPgYo3wWkapazTSA9ZE9cFrdkg==" saltValue="HU9zEmyD4or/20jsbxRBwQ==" spinCount="100000" sheet="1" formatCells="0" insertRows="0" deleteRows="0"/>
  <protectedRanges>
    <protectedRange sqref="A6:E110 G6:G110" name="DIRECT MATERIALS A"/>
  </protectedRanges>
  <mergeCells count="4">
    <mergeCell ref="G1:H1"/>
    <mergeCell ref="A4:B4"/>
    <mergeCell ref="A2:H2"/>
    <mergeCell ref="A3:H3"/>
  </mergeCells>
  <pageMargins left="0.7" right="0.7" top="0.75" bottom="0.75" header="0.3" footer="0.3"/>
  <pageSetup scale="36" fitToHeight="0"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E6A27-6FC7-4BB6-86DB-C1E67F68EF81}">
  <sheetPr>
    <tabColor theme="3" tint="0.79998168889431442"/>
    <pageSetUpPr fitToPage="1"/>
  </sheetPr>
  <dimension ref="A1:O163"/>
  <sheetViews>
    <sheetView zoomScale="80" zoomScaleNormal="80" workbookViewId="0">
      <selection activeCell="A6" sqref="A6"/>
    </sheetView>
  </sheetViews>
  <sheetFormatPr defaultColWidth="0" defaultRowHeight="0" customHeight="1" zeroHeight="1"/>
  <cols>
    <col min="1" max="3" width="30.7265625" customWidth="1"/>
    <col min="4" max="5" width="15.7265625" customWidth="1"/>
    <col min="6" max="7" width="25.7265625" customWidth="1"/>
    <col min="8" max="8" width="27.54296875" customWidth="1"/>
    <col min="9" max="9" width="5.7265625" customWidth="1"/>
    <col min="10" max="15" width="0" hidden="1" customWidth="1"/>
    <col min="16" max="16384" width="9.1796875" hidden="1"/>
  </cols>
  <sheetData>
    <row r="1" spans="1:13" ht="105" customHeight="1">
      <c r="A1" s="39"/>
      <c r="B1" s="39"/>
      <c r="C1" s="39"/>
      <c r="D1" s="39"/>
      <c r="E1" s="39"/>
      <c r="F1" s="39"/>
      <c r="G1" s="302" t="s">
        <v>117</v>
      </c>
      <c r="H1" s="302"/>
      <c r="I1" s="39"/>
      <c r="J1" s="39"/>
      <c r="K1" s="39"/>
      <c r="L1" s="39"/>
      <c r="M1" s="39"/>
    </row>
    <row r="2" spans="1:13" ht="51.75" customHeight="1">
      <c r="A2" s="303" t="s">
        <v>151</v>
      </c>
      <c r="B2" s="303"/>
      <c r="C2" s="303"/>
      <c r="D2" s="303"/>
      <c r="E2" s="303"/>
      <c r="F2" s="303"/>
      <c r="G2" s="303"/>
      <c r="H2" s="303"/>
      <c r="I2" s="41"/>
      <c r="J2" s="41"/>
      <c r="K2" s="41"/>
      <c r="L2" s="41"/>
      <c r="M2" s="41"/>
    </row>
    <row r="3" spans="1:13" ht="15" thickBot="1">
      <c r="A3" s="329"/>
      <c r="B3" s="329"/>
      <c r="C3" s="329"/>
      <c r="D3" s="329"/>
      <c r="E3" s="329"/>
      <c r="F3" s="329"/>
      <c r="G3" s="329"/>
      <c r="H3" s="329"/>
    </row>
    <row r="4" spans="1:13" ht="18.5">
      <c r="A4" s="299" t="s">
        <v>55</v>
      </c>
      <c r="B4" s="301"/>
      <c r="C4" s="44"/>
      <c r="D4" s="44"/>
      <c r="E4" s="44"/>
      <c r="F4" s="128"/>
      <c r="G4" s="44"/>
      <c r="H4" s="45"/>
    </row>
    <row r="5" spans="1:13" ht="15.5">
      <c r="A5" s="46" t="s">
        <v>46</v>
      </c>
      <c r="B5" s="40" t="s">
        <v>47</v>
      </c>
      <c r="C5" s="40" t="s">
        <v>48</v>
      </c>
      <c r="D5" s="40" t="s">
        <v>49</v>
      </c>
      <c r="E5" s="40" t="s">
        <v>50</v>
      </c>
      <c r="F5" s="79" t="s">
        <v>51</v>
      </c>
      <c r="G5" s="138" t="s">
        <v>122</v>
      </c>
      <c r="H5" s="47" t="s">
        <v>54</v>
      </c>
    </row>
    <row r="6" spans="1:13" ht="15.5">
      <c r="A6" s="187"/>
      <c r="B6" s="188"/>
      <c r="C6" s="188"/>
      <c r="D6" s="186"/>
      <c r="E6" s="140"/>
      <c r="F6" s="103">
        <f>SUM(D6*E6)</f>
        <v>0</v>
      </c>
      <c r="G6" s="142">
        <v>0</v>
      </c>
      <c r="H6" s="71">
        <f>Table43[[#This Row],[Total]]-Table43[[#This Row],[Cost Share]]</f>
        <v>0</v>
      </c>
    </row>
    <row r="7" spans="1:13" ht="15.5">
      <c r="A7" s="187"/>
      <c r="B7" s="188"/>
      <c r="C7" s="188"/>
      <c r="D7" s="186"/>
      <c r="E7" s="140"/>
      <c r="F7" s="157">
        <f t="shared" ref="F7:F18" si="0">SUM(D7*E7)</f>
        <v>0</v>
      </c>
      <c r="G7" s="142">
        <v>0</v>
      </c>
      <c r="H7" s="71">
        <f>Table43[[#This Row],[Total]]-Table43[[#This Row],[Cost Share]]</f>
        <v>0</v>
      </c>
    </row>
    <row r="8" spans="1:13" ht="15.5">
      <c r="A8" s="187"/>
      <c r="B8" s="188"/>
      <c r="C8" s="188"/>
      <c r="D8" s="186"/>
      <c r="E8" s="140"/>
      <c r="F8" s="157">
        <f t="shared" si="0"/>
        <v>0</v>
      </c>
      <c r="G8" s="142">
        <v>0</v>
      </c>
      <c r="H8" s="71">
        <f>Table43[[#This Row],[Total]]-Table43[[#This Row],[Cost Share]]</f>
        <v>0</v>
      </c>
    </row>
    <row r="9" spans="1:13" ht="15.5">
      <c r="A9" s="187"/>
      <c r="B9" s="188"/>
      <c r="C9" s="188"/>
      <c r="D9" s="186"/>
      <c r="E9" s="140"/>
      <c r="F9" s="157">
        <f t="shared" ref="F9:F10" si="1">SUM(D9*E9)</f>
        <v>0</v>
      </c>
      <c r="G9" s="142">
        <v>0</v>
      </c>
      <c r="H9" s="71">
        <f>Table43[[#This Row],[Total]]-Table43[[#This Row],[Cost Share]]</f>
        <v>0</v>
      </c>
    </row>
    <row r="10" spans="1:13" ht="15.5">
      <c r="A10" s="187"/>
      <c r="B10" s="188"/>
      <c r="C10" s="188"/>
      <c r="D10" s="186"/>
      <c r="E10" s="140"/>
      <c r="F10" s="157">
        <f t="shared" si="1"/>
        <v>0</v>
      </c>
      <c r="G10" s="142">
        <v>0</v>
      </c>
      <c r="H10" s="71">
        <f>Table43[[#This Row],[Total]]-Table43[[#This Row],[Cost Share]]</f>
        <v>0</v>
      </c>
    </row>
    <row r="11" spans="1:13" ht="15.5">
      <c r="A11" s="187"/>
      <c r="B11" s="188"/>
      <c r="C11" s="188"/>
      <c r="D11" s="186"/>
      <c r="E11" s="140"/>
      <c r="F11" s="157">
        <f t="shared" si="0"/>
        <v>0</v>
      </c>
      <c r="G11" s="142">
        <v>0</v>
      </c>
      <c r="H11" s="71">
        <f>Table43[[#This Row],[Total]]-Table43[[#This Row],[Cost Share]]</f>
        <v>0</v>
      </c>
    </row>
    <row r="12" spans="1:13" ht="15.5">
      <c r="A12" s="187"/>
      <c r="B12" s="188"/>
      <c r="C12" s="188"/>
      <c r="D12" s="186"/>
      <c r="E12" s="140"/>
      <c r="F12" s="157">
        <f t="shared" ref="F12:F17" si="2">SUM(D12*E12)</f>
        <v>0</v>
      </c>
      <c r="G12" s="142">
        <v>0</v>
      </c>
      <c r="H12" s="71">
        <f>Table43[[#This Row],[Total]]-Table43[[#This Row],[Cost Share]]</f>
        <v>0</v>
      </c>
    </row>
    <row r="13" spans="1:13" ht="15.5">
      <c r="A13" s="187"/>
      <c r="B13" s="188"/>
      <c r="C13" s="188"/>
      <c r="D13" s="186"/>
      <c r="E13" s="140"/>
      <c r="F13" s="157">
        <f t="shared" si="2"/>
        <v>0</v>
      </c>
      <c r="G13" s="142">
        <v>0</v>
      </c>
      <c r="H13" s="71">
        <f>Table43[[#This Row],[Total]]-Table43[[#This Row],[Cost Share]]</f>
        <v>0</v>
      </c>
    </row>
    <row r="14" spans="1:13" ht="15.5">
      <c r="A14" s="187"/>
      <c r="B14" s="188"/>
      <c r="C14" s="188"/>
      <c r="D14" s="186"/>
      <c r="E14" s="140"/>
      <c r="F14" s="157">
        <f t="shared" si="2"/>
        <v>0</v>
      </c>
      <c r="G14" s="142">
        <v>0</v>
      </c>
      <c r="H14" s="71">
        <f>Table43[[#This Row],[Total]]-Table43[[#This Row],[Cost Share]]</f>
        <v>0</v>
      </c>
    </row>
    <row r="15" spans="1:13" ht="15.5">
      <c r="A15" s="187"/>
      <c r="B15" s="188"/>
      <c r="C15" s="188"/>
      <c r="D15" s="186"/>
      <c r="E15" s="140"/>
      <c r="F15" s="157">
        <f t="shared" si="2"/>
        <v>0</v>
      </c>
      <c r="G15" s="142">
        <v>0</v>
      </c>
      <c r="H15" s="71">
        <f>Table43[[#This Row],[Total]]-Table43[[#This Row],[Cost Share]]</f>
        <v>0</v>
      </c>
    </row>
    <row r="16" spans="1:13" ht="15.5">
      <c r="A16" s="187"/>
      <c r="B16" s="188"/>
      <c r="C16" s="188"/>
      <c r="D16" s="186"/>
      <c r="E16" s="140"/>
      <c r="F16" s="157">
        <f t="shared" si="2"/>
        <v>0</v>
      </c>
      <c r="G16" s="142">
        <v>0</v>
      </c>
      <c r="H16" s="71">
        <f>Table43[[#This Row],[Total]]-Table43[[#This Row],[Cost Share]]</f>
        <v>0</v>
      </c>
    </row>
    <row r="17" spans="1:8" ht="15.5">
      <c r="A17" s="187"/>
      <c r="B17" s="188"/>
      <c r="C17" s="188"/>
      <c r="D17" s="186"/>
      <c r="E17" s="140"/>
      <c r="F17" s="157">
        <f t="shared" si="2"/>
        <v>0</v>
      </c>
      <c r="G17" s="142">
        <v>0</v>
      </c>
      <c r="H17" s="71">
        <f>Table43[[#This Row],[Total]]-Table43[[#This Row],[Cost Share]]</f>
        <v>0</v>
      </c>
    </row>
    <row r="18" spans="1:8" ht="15.5">
      <c r="A18" s="187"/>
      <c r="B18" s="188"/>
      <c r="C18" s="188"/>
      <c r="D18" s="186"/>
      <c r="E18" s="140"/>
      <c r="F18" s="157">
        <f t="shared" si="0"/>
        <v>0</v>
      </c>
      <c r="G18" s="142">
        <v>0</v>
      </c>
      <c r="H18" s="71">
        <f>Table43[[#This Row],[Total]]-Table43[[#This Row],[Cost Share]]</f>
        <v>0</v>
      </c>
    </row>
    <row r="19" spans="1:8" ht="15.5">
      <c r="A19" s="187"/>
      <c r="B19" s="188"/>
      <c r="C19" s="188"/>
      <c r="D19" s="186"/>
      <c r="E19" s="140"/>
      <c r="F19" s="157">
        <f t="shared" ref="F19" si="3">SUM(D19*E19)</f>
        <v>0</v>
      </c>
      <c r="G19" s="142">
        <v>0</v>
      </c>
      <c r="H19" s="71">
        <f>Table43[[#This Row],[Total]]-Table43[[#This Row],[Cost Share]]</f>
        <v>0</v>
      </c>
    </row>
    <row r="20" spans="1:8" ht="15.5">
      <c r="A20" s="187"/>
      <c r="B20" s="188"/>
      <c r="C20" s="188"/>
      <c r="D20" s="186"/>
      <c r="E20" s="140"/>
      <c r="F20" s="157">
        <f t="shared" ref="F20:F22" si="4">SUM(D20*E20)</f>
        <v>0</v>
      </c>
      <c r="G20" s="142">
        <v>0</v>
      </c>
      <c r="H20" s="71">
        <f>Table43[[#This Row],[Total]]-Table43[[#This Row],[Cost Share]]</f>
        <v>0</v>
      </c>
    </row>
    <row r="21" spans="1:8" ht="15.5">
      <c r="A21" s="187"/>
      <c r="B21" s="188"/>
      <c r="C21" s="188"/>
      <c r="D21" s="186"/>
      <c r="E21" s="140"/>
      <c r="F21" s="157">
        <f t="shared" si="4"/>
        <v>0</v>
      </c>
      <c r="G21" s="142">
        <v>0</v>
      </c>
      <c r="H21" s="71">
        <f>Table43[[#This Row],[Total]]-Table43[[#This Row],[Cost Share]]</f>
        <v>0</v>
      </c>
    </row>
    <row r="22" spans="1:8" ht="15.5">
      <c r="A22" s="187"/>
      <c r="B22" s="188"/>
      <c r="C22" s="188"/>
      <c r="D22" s="186"/>
      <c r="E22" s="140"/>
      <c r="F22" s="157">
        <f t="shared" si="4"/>
        <v>0</v>
      </c>
      <c r="G22" s="142">
        <v>0</v>
      </c>
      <c r="H22" s="71">
        <f>Table43[[#This Row],[Total]]-Table43[[#This Row],[Cost Share]]</f>
        <v>0</v>
      </c>
    </row>
    <row r="23" spans="1:8" ht="15.5">
      <c r="A23" s="187"/>
      <c r="B23" s="188"/>
      <c r="C23" s="188"/>
      <c r="D23" s="186"/>
      <c r="E23" s="140"/>
      <c r="F23" s="157">
        <f t="shared" ref="F23:F24" si="5">SUM(D23*E23)</f>
        <v>0</v>
      </c>
      <c r="G23" s="142">
        <v>0</v>
      </c>
      <c r="H23" s="71">
        <f>Table43[[#This Row],[Total]]-Table43[[#This Row],[Cost Share]]</f>
        <v>0</v>
      </c>
    </row>
    <row r="24" spans="1:8" ht="15.5">
      <c r="A24" s="187"/>
      <c r="B24" s="188"/>
      <c r="C24" s="188"/>
      <c r="D24" s="186"/>
      <c r="E24" s="140"/>
      <c r="F24" s="157">
        <f t="shared" si="5"/>
        <v>0</v>
      </c>
      <c r="G24" s="142">
        <v>0</v>
      </c>
      <c r="H24" s="71">
        <f>Table43[[#This Row],[Total]]-Table43[[#This Row],[Cost Share]]</f>
        <v>0</v>
      </c>
    </row>
    <row r="25" spans="1:8" ht="15.5">
      <c r="A25" s="187"/>
      <c r="B25" s="188"/>
      <c r="C25" s="188"/>
      <c r="D25" s="186"/>
      <c r="E25" s="140"/>
      <c r="F25" s="157">
        <f t="shared" ref="F25" si="6">SUM(D25*E25)</f>
        <v>0</v>
      </c>
      <c r="G25" s="142">
        <v>0</v>
      </c>
      <c r="H25" s="71">
        <f>Table43[[#This Row],[Total]]-Table43[[#This Row],[Cost Share]]</f>
        <v>0</v>
      </c>
    </row>
    <row r="26" spans="1:8" ht="15.5">
      <c r="A26" s="187"/>
      <c r="B26" s="188"/>
      <c r="C26" s="188"/>
      <c r="D26" s="186"/>
      <c r="E26" s="140"/>
      <c r="F26" s="103">
        <f t="shared" ref="F26:F28" si="7">SUM(D26*E26)</f>
        <v>0</v>
      </c>
      <c r="G26" s="142">
        <v>0</v>
      </c>
      <c r="H26" s="71">
        <f>Table43[[#This Row],[Total]]-Table43[[#This Row],[Cost Share]]</f>
        <v>0</v>
      </c>
    </row>
    <row r="27" spans="1:8" ht="15.5">
      <c r="A27" s="187"/>
      <c r="B27" s="188"/>
      <c r="C27" s="188"/>
      <c r="D27" s="186"/>
      <c r="E27" s="140"/>
      <c r="F27" s="103">
        <f t="shared" si="7"/>
        <v>0</v>
      </c>
      <c r="G27" s="142">
        <v>0</v>
      </c>
      <c r="H27" s="71">
        <f>Table43[[#This Row],[Total]]-Table43[[#This Row],[Cost Share]]</f>
        <v>0</v>
      </c>
    </row>
    <row r="28" spans="1:8" ht="16" thickBot="1">
      <c r="A28" s="182"/>
      <c r="B28" s="183"/>
      <c r="C28" s="183"/>
      <c r="D28" s="185"/>
      <c r="E28" s="141"/>
      <c r="F28" s="101">
        <f t="shared" si="7"/>
        <v>0</v>
      </c>
      <c r="G28" s="203">
        <v>0</v>
      </c>
      <c r="H28" s="170">
        <f>Table43[[#This Row],[Total]]-Table43[[#This Row],[Cost Share]]</f>
        <v>0</v>
      </c>
    </row>
    <row r="29" spans="1:8" ht="14.5"/>
    <row r="30" spans="1:8" ht="15" thickBot="1"/>
    <row r="31" spans="1:8" ht="18.5">
      <c r="A31" s="299" t="s">
        <v>57</v>
      </c>
      <c r="B31" s="301"/>
      <c r="C31" s="44"/>
      <c r="D31" s="44"/>
      <c r="E31" s="44"/>
      <c r="F31" s="44"/>
      <c r="G31" s="44"/>
      <c r="H31" s="45"/>
    </row>
    <row r="32" spans="1:8" ht="15.5">
      <c r="A32" s="46" t="s">
        <v>46</v>
      </c>
      <c r="B32" s="40" t="s">
        <v>47</v>
      </c>
      <c r="C32" s="40" t="s">
        <v>48</v>
      </c>
      <c r="D32" s="40" t="s">
        <v>49</v>
      </c>
      <c r="E32" s="40" t="s">
        <v>50</v>
      </c>
      <c r="F32" s="79" t="s">
        <v>51</v>
      </c>
      <c r="G32" s="139" t="s">
        <v>122</v>
      </c>
      <c r="H32" s="47" t="s">
        <v>54</v>
      </c>
    </row>
    <row r="33" spans="1:8" ht="15.5">
      <c r="A33" s="187"/>
      <c r="B33" s="188"/>
      <c r="C33" s="188"/>
      <c r="D33" s="186"/>
      <c r="E33" s="140"/>
      <c r="F33" s="103">
        <f>SUM(D33*E33)</f>
        <v>0</v>
      </c>
      <c r="G33" s="142">
        <v>0</v>
      </c>
      <c r="H33" s="71">
        <f>Table59[[#This Row],[Total]]-Table59[[#This Row],[Cost Share]]</f>
        <v>0</v>
      </c>
    </row>
    <row r="34" spans="1:8" ht="15.5">
      <c r="A34" s="187"/>
      <c r="B34" s="188"/>
      <c r="C34" s="188"/>
      <c r="D34" s="186"/>
      <c r="E34" s="140"/>
      <c r="F34" s="157">
        <f t="shared" ref="F34:F48" si="8">SUM(D34*E34)</f>
        <v>0</v>
      </c>
      <c r="G34" s="142">
        <v>0</v>
      </c>
      <c r="H34" s="71">
        <f>Table59[[#This Row],[Total]]-Table59[[#This Row],[Cost Share]]</f>
        <v>0</v>
      </c>
    </row>
    <row r="35" spans="1:8" ht="15.5">
      <c r="A35" s="187"/>
      <c r="B35" s="188"/>
      <c r="C35" s="188"/>
      <c r="D35" s="186"/>
      <c r="E35" s="140"/>
      <c r="F35" s="157">
        <f t="shared" si="8"/>
        <v>0</v>
      </c>
      <c r="G35" s="142">
        <v>0</v>
      </c>
      <c r="H35" s="71">
        <f>Table59[[#This Row],[Total]]-Table59[[#This Row],[Cost Share]]</f>
        <v>0</v>
      </c>
    </row>
    <row r="36" spans="1:8" ht="15.5">
      <c r="A36" s="187"/>
      <c r="B36" s="188"/>
      <c r="C36" s="188"/>
      <c r="D36" s="186"/>
      <c r="E36" s="140"/>
      <c r="F36" s="157">
        <f t="shared" si="8"/>
        <v>0</v>
      </c>
      <c r="G36" s="142">
        <v>0</v>
      </c>
      <c r="H36" s="71">
        <f>Table59[[#This Row],[Total]]-Table59[[#This Row],[Cost Share]]</f>
        <v>0</v>
      </c>
    </row>
    <row r="37" spans="1:8" ht="15.5">
      <c r="A37" s="187"/>
      <c r="B37" s="188"/>
      <c r="C37" s="188"/>
      <c r="D37" s="186"/>
      <c r="E37" s="140"/>
      <c r="F37" s="157">
        <f t="shared" si="8"/>
        <v>0</v>
      </c>
      <c r="G37" s="142">
        <v>0</v>
      </c>
      <c r="H37" s="71">
        <f>Table59[[#This Row],[Total]]-Table59[[#This Row],[Cost Share]]</f>
        <v>0</v>
      </c>
    </row>
    <row r="38" spans="1:8" ht="15.5">
      <c r="A38" s="187"/>
      <c r="B38" s="188"/>
      <c r="C38" s="188"/>
      <c r="D38" s="186"/>
      <c r="E38" s="140"/>
      <c r="F38" s="157">
        <f t="shared" ref="F38:F43" si="9">SUM(D38*E38)</f>
        <v>0</v>
      </c>
      <c r="G38" s="142">
        <v>0</v>
      </c>
      <c r="H38" s="71">
        <f>Table59[[#This Row],[Total]]-Table59[[#This Row],[Cost Share]]</f>
        <v>0</v>
      </c>
    </row>
    <row r="39" spans="1:8" ht="15.5">
      <c r="A39" s="187"/>
      <c r="B39" s="188"/>
      <c r="C39" s="188"/>
      <c r="D39" s="186"/>
      <c r="E39" s="140"/>
      <c r="F39" s="157">
        <f t="shared" si="9"/>
        <v>0</v>
      </c>
      <c r="G39" s="142">
        <v>0</v>
      </c>
      <c r="H39" s="71">
        <f>Table59[[#This Row],[Total]]-Table59[[#This Row],[Cost Share]]</f>
        <v>0</v>
      </c>
    </row>
    <row r="40" spans="1:8" ht="15.5">
      <c r="A40" s="187"/>
      <c r="B40" s="188"/>
      <c r="C40" s="188"/>
      <c r="D40" s="186"/>
      <c r="E40" s="140"/>
      <c r="F40" s="157">
        <f t="shared" si="9"/>
        <v>0</v>
      </c>
      <c r="G40" s="142">
        <v>0</v>
      </c>
      <c r="H40" s="71">
        <f>Table59[[#This Row],[Total]]-Table59[[#This Row],[Cost Share]]</f>
        <v>0</v>
      </c>
    </row>
    <row r="41" spans="1:8" ht="15.5">
      <c r="A41" s="187"/>
      <c r="B41" s="188"/>
      <c r="C41" s="188"/>
      <c r="D41" s="186"/>
      <c r="E41" s="140"/>
      <c r="F41" s="157">
        <f t="shared" si="9"/>
        <v>0</v>
      </c>
      <c r="G41" s="142">
        <v>0</v>
      </c>
      <c r="H41" s="71">
        <f>Table59[[#This Row],[Total]]-Table59[[#This Row],[Cost Share]]</f>
        <v>0</v>
      </c>
    </row>
    <row r="42" spans="1:8" ht="15.5">
      <c r="A42" s="187"/>
      <c r="B42" s="188"/>
      <c r="C42" s="188"/>
      <c r="D42" s="186"/>
      <c r="E42" s="140"/>
      <c r="F42" s="157">
        <f t="shared" si="9"/>
        <v>0</v>
      </c>
      <c r="G42" s="142">
        <v>0</v>
      </c>
      <c r="H42" s="71">
        <f>Table59[[#This Row],[Total]]-Table59[[#This Row],[Cost Share]]</f>
        <v>0</v>
      </c>
    </row>
    <row r="43" spans="1:8" ht="15.5">
      <c r="A43" s="187"/>
      <c r="B43" s="188"/>
      <c r="C43" s="188"/>
      <c r="D43" s="186"/>
      <c r="E43" s="140"/>
      <c r="F43" s="157">
        <f t="shared" si="9"/>
        <v>0</v>
      </c>
      <c r="G43" s="142">
        <v>0</v>
      </c>
      <c r="H43" s="71">
        <f>Table59[[#This Row],[Total]]-Table59[[#This Row],[Cost Share]]</f>
        <v>0</v>
      </c>
    </row>
    <row r="44" spans="1:8" ht="15.5">
      <c r="A44" s="187"/>
      <c r="B44" s="188"/>
      <c r="C44" s="188"/>
      <c r="D44" s="186"/>
      <c r="E44" s="140"/>
      <c r="F44" s="157">
        <f t="shared" si="8"/>
        <v>0</v>
      </c>
      <c r="G44" s="142">
        <v>0</v>
      </c>
      <c r="H44" s="71">
        <f>Table59[[#This Row],[Total]]-Table59[[#This Row],[Cost Share]]</f>
        <v>0</v>
      </c>
    </row>
    <row r="45" spans="1:8" ht="15.5">
      <c r="A45" s="187"/>
      <c r="B45" s="188"/>
      <c r="C45" s="188"/>
      <c r="D45" s="186"/>
      <c r="E45" s="140"/>
      <c r="F45" s="157">
        <f t="shared" si="8"/>
        <v>0</v>
      </c>
      <c r="G45" s="142">
        <v>0</v>
      </c>
      <c r="H45" s="71">
        <f>Table59[[#This Row],[Total]]-Table59[[#This Row],[Cost Share]]</f>
        <v>0</v>
      </c>
    </row>
    <row r="46" spans="1:8" ht="15.5">
      <c r="A46" s="187"/>
      <c r="B46" s="188"/>
      <c r="C46" s="188"/>
      <c r="D46" s="186"/>
      <c r="E46" s="140"/>
      <c r="F46" s="157">
        <f t="shared" ref="F46:F47" si="10">SUM(D46*E46)</f>
        <v>0</v>
      </c>
      <c r="G46" s="159">
        <v>0</v>
      </c>
      <c r="H46" s="71">
        <f>Table59[[#This Row],[Total]]-Table59[[#This Row],[Cost Share]]</f>
        <v>0</v>
      </c>
    </row>
    <row r="47" spans="1:8" ht="15.5">
      <c r="A47" s="187"/>
      <c r="B47" s="188"/>
      <c r="C47" s="188"/>
      <c r="D47" s="186"/>
      <c r="E47" s="140"/>
      <c r="F47" s="157">
        <f t="shared" si="10"/>
        <v>0</v>
      </c>
      <c r="G47" s="159">
        <v>0</v>
      </c>
      <c r="H47" s="71">
        <f>Table59[[#This Row],[Total]]-Table59[[#This Row],[Cost Share]]</f>
        <v>0</v>
      </c>
    </row>
    <row r="48" spans="1:8" ht="15.5">
      <c r="A48" s="187"/>
      <c r="B48" s="188"/>
      <c r="C48" s="188"/>
      <c r="D48" s="186"/>
      <c r="E48" s="140"/>
      <c r="F48" s="157">
        <f t="shared" si="8"/>
        <v>0</v>
      </c>
      <c r="G48" s="142">
        <v>0</v>
      </c>
      <c r="H48" s="71">
        <f>Table59[[#This Row],[Total]]-Table59[[#This Row],[Cost Share]]</f>
        <v>0</v>
      </c>
    </row>
    <row r="49" spans="1:8" ht="15.5">
      <c r="A49" s="187"/>
      <c r="B49" s="188"/>
      <c r="C49" s="188"/>
      <c r="D49" s="186"/>
      <c r="E49" s="140"/>
      <c r="F49" s="157">
        <f t="shared" ref="F49" si="11">SUM(D49*E49)</f>
        <v>0</v>
      </c>
      <c r="G49" s="142">
        <v>0</v>
      </c>
      <c r="H49" s="71">
        <f>Table59[[#This Row],[Total]]-Table59[[#This Row],[Cost Share]]</f>
        <v>0</v>
      </c>
    </row>
    <row r="50" spans="1:8" ht="15.5">
      <c r="A50" s="187"/>
      <c r="B50" s="188"/>
      <c r="C50" s="188"/>
      <c r="D50" s="186"/>
      <c r="E50" s="140"/>
      <c r="F50" s="157">
        <f t="shared" ref="F50:F51" si="12">SUM(D50*E50)</f>
        <v>0</v>
      </c>
      <c r="G50" s="142">
        <v>0</v>
      </c>
      <c r="H50" s="71">
        <f>Table59[[#This Row],[Total]]-Table59[[#This Row],[Cost Share]]</f>
        <v>0</v>
      </c>
    </row>
    <row r="51" spans="1:8" ht="15.5">
      <c r="A51" s="187"/>
      <c r="B51" s="188"/>
      <c r="C51" s="188"/>
      <c r="D51" s="186"/>
      <c r="E51" s="140"/>
      <c r="F51" s="157">
        <f t="shared" si="12"/>
        <v>0</v>
      </c>
      <c r="G51" s="142">
        <v>0</v>
      </c>
      <c r="H51" s="71">
        <f>Table59[[#This Row],[Total]]-Table59[[#This Row],[Cost Share]]</f>
        <v>0</v>
      </c>
    </row>
    <row r="52" spans="1:8" ht="15.5">
      <c r="A52" s="187"/>
      <c r="B52" s="188"/>
      <c r="C52" s="188"/>
      <c r="D52" s="186"/>
      <c r="E52" s="140"/>
      <c r="F52" s="103">
        <f t="shared" ref="F52:F55" si="13">SUM(D52*E52)</f>
        <v>0</v>
      </c>
      <c r="G52" s="142">
        <v>0</v>
      </c>
      <c r="H52" s="71">
        <f>Table59[[#This Row],[Total]]-Table59[[#This Row],[Cost Share]]</f>
        <v>0</v>
      </c>
    </row>
    <row r="53" spans="1:8" ht="15.5">
      <c r="A53" s="187"/>
      <c r="B53" s="188"/>
      <c r="C53" s="188"/>
      <c r="D53" s="186"/>
      <c r="E53" s="140"/>
      <c r="F53" s="103">
        <f t="shared" si="13"/>
        <v>0</v>
      </c>
      <c r="G53" s="142">
        <v>0</v>
      </c>
      <c r="H53" s="71">
        <f>Table59[[#This Row],[Total]]-Table59[[#This Row],[Cost Share]]</f>
        <v>0</v>
      </c>
    </row>
    <row r="54" spans="1:8" ht="15.5">
      <c r="A54" s="187"/>
      <c r="B54" s="188"/>
      <c r="C54" s="188"/>
      <c r="D54" s="186"/>
      <c r="E54" s="140"/>
      <c r="F54" s="103">
        <f t="shared" si="13"/>
        <v>0</v>
      </c>
      <c r="G54" s="142">
        <v>0</v>
      </c>
      <c r="H54" s="71">
        <f>Table59[[#This Row],[Total]]-Table59[[#This Row],[Cost Share]]</f>
        <v>0</v>
      </c>
    </row>
    <row r="55" spans="1:8" ht="16" thickBot="1">
      <c r="A55" s="182"/>
      <c r="B55" s="183"/>
      <c r="C55" s="183"/>
      <c r="D55" s="185"/>
      <c r="E55" s="141"/>
      <c r="F55" s="101">
        <f t="shared" si="13"/>
        <v>0</v>
      </c>
      <c r="G55" s="203">
        <v>0</v>
      </c>
      <c r="H55" s="170">
        <f>Table59[[#This Row],[Total]]-Table59[[#This Row],[Cost Share]]</f>
        <v>0</v>
      </c>
    </row>
    <row r="56" spans="1:8" ht="15.5">
      <c r="A56" s="27"/>
      <c r="B56" s="42"/>
      <c r="C56" s="43"/>
      <c r="D56" s="43"/>
      <c r="E56" s="43"/>
      <c r="F56" s="43"/>
      <c r="G56" s="43"/>
      <c r="H56" s="43"/>
    </row>
    <row r="57" spans="1:8" ht="15" thickBot="1"/>
    <row r="58" spans="1:8" ht="18.5">
      <c r="A58" s="299" t="s">
        <v>58</v>
      </c>
      <c r="B58" s="301"/>
      <c r="C58" s="44"/>
      <c r="D58" s="44"/>
      <c r="E58" s="44"/>
      <c r="F58" s="128"/>
      <c r="G58" s="44"/>
      <c r="H58" s="45"/>
    </row>
    <row r="59" spans="1:8" ht="15.5">
      <c r="A59" s="46" t="s">
        <v>46</v>
      </c>
      <c r="B59" s="40" t="s">
        <v>47</v>
      </c>
      <c r="C59" s="40" t="s">
        <v>48</v>
      </c>
      <c r="D59" s="40" t="s">
        <v>49</v>
      </c>
      <c r="E59" s="40" t="s">
        <v>50</v>
      </c>
      <c r="F59" s="79" t="s">
        <v>51</v>
      </c>
      <c r="G59" s="138" t="s">
        <v>122</v>
      </c>
      <c r="H59" s="47" t="s">
        <v>54</v>
      </c>
    </row>
    <row r="60" spans="1:8" ht="15.5">
      <c r="A60" s="187"/>
      <c r="B60" s="188"/>
      <c r="C60" s="188"/>
      <c r="D60" s="186"/>
      <c r="E60" s="140"/>
      <c r="F60" s="103">
        <f>SUM(D60*E60)</f>
        <v>0</v>
      </c>
      <c r="G60" s="142">
        <v>0</v>
      </c>
      <c r="H60" s="71">
        <f>Table619[[#This Row],[Total]]-Table619[[#This Row],[Cost Share]]</f>
        <v>0</v>
      </c>
    </row>
    <row r="61" spans="1:8" ht="15.5">
      <c r="A61" s="187"/>
      <c r="B61" s="188"/>
      <c r="C61" s="188"/>
      <c r="D61" s="186"/>
      <c r="E61" s="140"/>
      <c r="F61" s="103">
        <f t="shared" ref="F61:F76" si="14">SUM(D61*E61)</f>
        <v>0</v>
      </c>
      <c r="G61" s="142">
        <v>0</v>
      </c>
      <c r="H61" s="71">
        <f>Table619[[#This Row],[Total]]-Table619[[#This Row],[Cost Share]]</f>
        <v>0</v>
      </c>
    </row>
    <row r="62" spans="1:8" ht="15.5">
      <c r="A62" s="187"/>
      <c r="B62" s="188"/>
      <c r="C62" s="188"/>
      <c r="D62" s="186"/>
      <c r="E62" s="140"/>
      <c r="F62" s="103">
        <f t="shared" si="14"/>
        <v>0</v>
      </c>
      <c r="G62" s="142">
        <v>0</v>
      </c>
      <c r="H62" s="71">
        <f>Table619[[#This Row],[Total]]-Table619[[#This Row],[Cost Share]]</f>
        <v>0</v>
      </c>
    </row>
    <row r="63" spans="1:8" ht="15.5">
      <c r="A63" s="187"/>
      <c r="B63" s="188"/>
      <c r="C63" s="188"/>
      <c r="D63" s="186"/>
      <c r="E63" s="140"/>
      <c r="F63" s="103">
        <f t="shared" ref="F63:F75" si="15">SUM(D63*E63)</f>
        <v>0</v>
      </c>
      <c r="G63" s="142">
        <v>0</v>
      </c>
      <c r="H63" s="71">
        <f>Table619[[#This Row],[Total]]-Table619[[#This Row],[Cost Share]]</f>
        <v>0</v>
      </c>
    </row>
    <row r="64" spans="1:8" ht="15.5">
      <c r="A64" s="187"/>
      <c r="B64" s="188"/>
      <c r="C64" s="188"/>
      <c r="D64" s="186"/>
      <c r="E64" s="140"/>
      <c r="F64" s="103">
        <f t="shared" si="15"/>
        <v>0</v>
      </c>
      <c r="G64" s="142">
        <v>0</v>
      </c>
      <c r="H64" s="71">
        <f>Table619[[#This Row],[Total]]-Table619[[#This Row],[Cost Share]]</f>
        <v>0</v>
      </c>
    </row>
    <row r="65" spans="1:8" ht="15.5">
      <c r="A65" s="187"/>
      <c r="B65" s="188"/>
      <c r="C65" s="188"/>
      <c r="D65" s="186"/>
      <c r="E65" s="140"/>
      <c r="F65" s="103">
        <f t="shared" si="15"/>
        <v>0</v>
      </c>
      <c r="G65" s="142">
        <v>0</v>
      </c>
      <c r="H65" s="71">
        <f>Table619[[#This Row],[Total]]-Table619[[#This Row],[Cost Share]]</f>
        <v>0</v>
      </c>
    </row>
    <row r="66" spans="1:8" ht="15.5">
      <c r="A66" s="187"/>
      <c r="B66" s="188"/>
      <c r="C66" s="188"/>
      <c r="D66" s="186"/>
      <c r="E66" s="140"/>
      <c r="F66" s="103">
        <f t="shared" ref="F66:F68" si="16">SUM(D66*E66)</f>
        <v>0</v>
      </c>
      <c r="G66" s="142">
        <v>0</v>
      </c>
      <c r="H66" s="71">
        <f>Table619[[#This Row],[Total]]-Table619[[#This Row],[Cost Share]]</f>
        <v>0</v>
      </c>
    </row>
    <row r="67" spans="1:8" ht="15.5">
      <c r="A67" s="187"/>
      <c r="B67" s="188"/>
      <c r="C67" s="188"/>
      <c r="D67" s="186"/>
      <c r="E67" s="140"/>
      <c r="F67" s="103">
        <f t="shared" si="16"/>
        <v>0</v>
      </c>
      <c r="G67" s="142">
        <v>0</v>
      </c>
      <c r="H67" s="71">
        <f>Table619[[#This Row],[Total]]-Table619[[#This Row],[Cost Share]]</f>
        <v>0</v>
      </c>
    </row>
    <row r="68" spans="1:8" ht="15.5">
      <c r="A68" s="187"/>
      <c r="B68" s="188"/>
      <c r="C68" s="188"/>
      <c r="D68" s="186"/>
      <c r="E68" s="140"/>
      <c r="F68" s="103">
        <f t="shared" si="16"/>
        <v>0</v>
      </c>
      <c r="G68" s="142">
        <v>0</v>
      </c>
      <c r="H68" s="71">
        <f>Table619[[#This Row],[Total]]-Table619[[#This Row],[Cost Share]]</f>
        <v>0</v>
      </c>
    </row>
    <row r="69" spans="1:8" ht="15.5">
      <c r="A69" s="187"/>
      <c r="B69" s="188"/>
      <c r="C69" s="188"/>
      <c r="D69" s="186"/>
      <c r="E69" s="140"/>
      <c r="F69" s="103">
        <f t="shared" ref="F69:F72" si="17">SUM(D69*E69)</f>
        <v>0</v>
      </c>
      <c r="G69" s="142">
        <v>0</v>
      </c>
      <c r="H69" s="71">
        <f>Table619[[#This Row],[Total]]-Table619[[#This Row],[Cost Share]]</f>
        <v>0</v>
      </c>
    </row>
    <row r="70" spans="1:8" ht="15.5">
      <c r="A70" s="187"/>
      <c r="B70" s="188"/>
      <c r="C70" s="188"/>
      <c r="D70" s="186"/>
      <c r="E70" s="140"/>
      <c r="F70" s="103">
        <f t="shared" ref="F70" si="18">SUM(D70*E70)</f>
        <v>0</v>
      </c>
      <c r="G70" s="142">
        <v>0</v>
      </c>
      <c r="H70" s="71">
        <f>Table619[[#This Row],[Total]]-Table619[[#This Row],[Cost Share]]</f>
        <v>0</v>
      </c>
    </row>
    <row r="71" spans="1:8" ht="15.5">
      <c r="A71" s="187"/>
      <c r="B71" s="188"/>
      <c r="C71" s="188"/>
      <c r="D71" s="186"/>
      <c r="E71" s="140"/>
      <c r="F71" s="103">
        <f t="shared" si="17"/>
        <v>0</v>
      </c>
      <c r="G71" s="142">
        <v>0</v>
      </c>
      <c r="H71" s="71">
        <f>Table619[[#This Row],[Total]]-Table619[[#This Row],[Cost Share]]</f>
        <v>0</v>
      </c>
    </row>
    <row r="72" spans="1:8" ht="15.5">
      <c r="A72" s="187"/>
      <c r="B72" s="188"/>
      <c r="C72" s="188"/>
      <c r="D72" s="186"/>
      <c r="E72" s="140"/>
      <c r="F72" s="103">
        <f t="shared" si="17"/>
        <v>0</v>
      </c>
      <c r="G72" s="142">
        <v>0</v>
      </c>
      <c r="H72" s="71">
        <f>Table619[[#This Row],[Total]]-Table619[[#This Row],[Cost Share]]</f>
        <v>0</v>
      </c>
    </row>
    <row r="73" spans="1:8" ht="15.5">
      <c r="A73" s="187"/>
      <c r="B73" s="188"/>
      <c r="C73" s="188"/>
      <c r="D73" s="186"/>
      <c r="E73" s="140"/>
      <c r="F73" s="103">
        <f t="shared" si="15"/>
        <v>0</v>
      </c>
      <c r="G73" s="142">
        <v>0</v>
      </c>
      <c r="H73" s="71">
        <f>Table619[[#This Row],[Total]]-Table619[[#This Row],[Cost Share]]</f>
        <v>0</v>
      </c>
    </row>
    <row r="74" spans="1:8" ht="15.5">
      <c r="A74" s="187"/>
      <c r="B74" s="188"/>
      <c r="C74" s="188"/>
      <c r="D74" s="186"/>
      <c r="E74" s="140"/>
      <c r="F74" s="103">
        <f t="shared" si="15"/>
        <v>0</v>
      </c>
      <c r="G74" s="142">
        <v>0</v>
      </c>
      <c r="H74" s="71">
        <f>Table619[[#This Row],[Total]]-Table619[[#This Row],[Cost Share]]</f>
        <v>0</v>
      </c>
    </row>
    <row r="75" spans="1:8" ht="15.5">
      <c r="A75" s="187"/>
      <c r="B75" s="188"/>
      <c r="C75" s="188"/>
      <c r="D75" s="186"/>
      <c r="E75" s="140"/>
      <c r="F75" s="103">
        <f t="shared" si="15"/>
        <v>0</v>
      </c>
      <c r="G75" s="142">
        <v>0</v>
      </c>
      <c r="H75" s="71">
        <f>Table619[[#This Row],[Total]]-Table619[[#This Row],[Cost Share]]</f>
        <v>0</v>
      </c>
    </row>
    <row r="76" spans="1:8" ht="15.5">
      <c r="A76" s="187"/>
      <c r="B76" s="188"/>
      <c r="C76" s="188"/>
      <c r="D76" s="186"/>
      <c r="E76" s="140"/>
      <c r="F76" s="103">
        <f t="shared" si="14"/>
        <v>0</v>
      </c>
      <c r="G76" s="142">
        <v>0</v>
      </c>
      <c r="H76" s="71">
        <f>Table619[[#This Row],[Total]]-Table619[[#This Row],[Cost Share]]</f>
        <v>0</v>
      </c>
    </row>
    <row r="77" spans="1:8" ht="15.5">
      <c r="A77" s="187"/>
      <c r="B77" s="188"/>
      <c r="C77" s="188"/>
      <c r="D77" s="186"/>
      <c r="E77" s="140"/>
      <c r="F77" s="103">
        <f t="shared" ref="F77:F79" si="19">SUM(D77*E77)</f>
        <v>0</v>
      </c>
      <c r="G77" s="142">
        <v>0</v>
      </c>
      <c r="H77" s="71">
        <f>Table619[[#This Row],[Total]]-Table619[[#This Row],[Cost Share]]</f>
        <v>0</v>
      </c>
    </row>
    <row r="78" spans="1:8" ht="15.5">
      <c r="A78" s="187"/>
      <c r="B78" s="188"/>
      <c r="C78" s="188"/>
      <c r="D78" s="186"/>
      <c r="E78" s="140"/>
      <c r="F78" s="103">
        <f t="shared" si="19"/>
        <v>0</v>
      </c>
      <c r="G78" s="142">
        <v>0</v>
      </c>
      <c r="H78" s="71">
        <f>Table619[[#This Row],[Total]]-Table619[[#This Row],[Cost Share]]</f>
        <v>0</v>
      </c>
    </row>
    <row r="79" spans="1:8" ht="15.5">
      <c r="A79" s="187"/>
      <c r="B79" s="188"/>
      <c r="C79" s="188"/>
      <c r="D79" s="186"/>
      <c r="E79" s="140"/>
      <c r="F79" s="103">
        <f t="shared" si="19"/>
        <v>0</v>
      </c>
      <c r="G79" s="142">
        <v>0</v>
      </c>
      <c r="H79" s="71">
        <f>Table619[[#This Row],[Total]]-Table619[[#This Row],[Cost Share]]</f>
        <v>0</v>
      </c>
    </row>
    <row r="80" spans="1:8" ht="15.5">
      <c r="A80" s="187"/>
      <c r="B80" s="188"/>
      <c r="C80" s="188"/>
      <c r="D80" s="186"/>
      <c r="E80" s="140"/>
      <c r="F80" s="103">
        <f t="shared" ref="F80:F82" si="20">SUM(D80*E80)</f>
        <v>0</v>
      </c>
      <c r="G80" s="142">
        <v>0</v>
      </c>
      <c r="H80" s="71">
        <f>Table619[[#This Row],[Total]]-Table619[[#This Row],[Cost Share]]</f>
        <v>0</v>
      </c>
    </row>
    <row r="81" spans="1:8" ht="15.5">
      <c r="A81" s="187"/>
      <c r="B81" s="188"/>
      <c r="C81" s="188"/>
      <c r="D81" s="186"/>
      <c r="E81" s="140"/>
      <c r="F81" s="103">
        <f t="shared" si="20"/>
        <v>0</v>
      </c>
      <c r="G81" s="142">
        <v>0</v>
      </c>
      <c r="H81" s="71">
        <f>Table619[[#This Row],[Total]]-Table619[[#This Row],[Cost Share]]</f>
        <v>0</v>
      </c>
    </row>
    <row r="82" spans="1:8" ht="16" thickBot="1">
      <c r="A82" s="182"/>
      <c r="B82" s="183"/>
      <c r="C82" s="183"/>
      <c r="D82" s="185"/>
      <c r="E82" s="141"/>
      <c r="F82" s="101">
        <f t="shared" si="20"/>
        <v>0</v>
      </c>
      <c r="G82" s="203">
        <v>0</v>
      </c>
      <c r="H82" s="170">
        <f>Table619[[#This Row],[Total]]-Table619[[#This Row],[Cost Share]]</f>
        <v>0</v>
      </c>
    </row>
    <row r="83" spans="1:8" ht="14.5"/>
    <row r="84" spans="1:8" ht="15" thickBot="1"/>
    <row r="85" spans="1:8" ht="18.5">
      <c r="A85" s="299" t="s">
        <v>59</v>
      </c>
      <c r="B85" s="301"/>
      <c r="C85" s="44"/>
      <c r="D85" s="44"/>
      <c r="E85" s="44"/>
      <c r="F85" s="128"/>
      <c r="G85" s="44"/>
      <c r="H85" s="45"/>
    </row>
    <row r="86" spans="1:8" ht="15.5">
      <c r="A86" s="46" t="s">
        <v>46</v>
      </c>
      <c r="B86" s="40" t="s">
        <v>47</v>
      </c>
      <c r="C86" s="40" t="s">
        <v>48</v>
      </c>
      <c r="D86" s="40" t="s">
        <v>49</v>
      </c>
      <c r="E86" s="40" t="s">
        <v>50</v>
      </c>
      <c r="F86" s="79" t="s">
        <v>51</v>
      </c>
      <c r="G86" s="138" t="s">
        <v>122</v>
      </c>
      <c r="H86" s="47" t="s">
        <v>54</v>
      </c>
    </row>
    <row r="87" spans="1:8" ht="15.5">
      <c r="A87" s="187"/>
      <c r="B87" s="188"/>
      <c r="C87" s="188"/>
      <c r="D87" s="186"/>
      <c r="E87" s="140"/>
      <c r="F87" s="103">
        <f>SUM(D87*E87)</f>
        <v>0</v>
      </c>
      <c r="G87" s="142">
        <v>0</v>
      </c>
      <c r="H87" s="71">
        <f>Table720[[#This Row],[Total]]-Table720[[#This Row],[Cost Share]]</f>
        <v>0</v>
      </c>
    </row>
    <row r="88" spans="1:8" ht="15.5">
      <c r="A88" s="187"/>
      <c r="B88" s="188"/>
      <c r="C88" s="188"/>
      <c r="D88" s="186"/>
      <c r="E88" s="140"/>
      <c r="F88" s="103">
        <f t="shared" ref="F88:F102" si="21">SUM(D88*E88)</f>
        <v>0</v>
      </c>
      <c r="G88" s="142">
        <v>0</v>
      </c>
      <c r="H88" s="71">
        <f>Table720[[#This Row],[Total]]-Table720[[#This Row],[Cost Share]]</f>
        <v>0</v>
      </c>
    </row>
    <row r="89" spans="1:8" ht="15.5">
      <c r="A89" s="187"/>
      <c r="B89" s="188"/>
      <c r="C89" s="188"/>
      <c r="D89" s="186"/>
      <c r="E89" s="140"/>
      <c r="F89" s="103">
        <f t="shared" ref="F89:F101" si="22">SUM(D89*E89)</f>
        <v>0</v>
      </c>
      <c r="G89" s="142">
        <v>0</v>
      </c>
      <c r="H89" s="71">
        <f>Table720[[#This Row],[Total]]-Table720[[#This Row],[Cost Share]]</f>
        <v>0</v>
      </c>
    </row>
    <row r="90" spans="1:8" ht="15.5">
      <c r="A90" s="187"/>
      <c r="B90" s="188"/>
      <c r="C90" s="188"/>
      <c r="D90" s="186"/>
      <c r="E90" s="140"/>
      <c r="F90" s="103">
        <f>SUM(D90*E90)</f>
        <v>0</v>
      </c>
      <c r="G90" s="142">
        <v>0</v>
      </c>
      <c r="H90" s="71">
        <f>Table720[[#This Row],[Total]]-Table720[[#This Row],[Cost Share]]</f>
        <v>0</v>
      </c>
    </row>
    <row r="91" spans="1:8" ht="15.5">
      <c r="A91" s="187"/>
      <c r="B91" s="188"/>
      <c r="C91" s="188"/>
      <c r="D91" s="186"/>
      <c r="E91" s="140"/>
      <c r="F91" s="103">
        <f t="shared" si="22"/>
        <v>0</v>
      </c>
      <c r="G91" s="142">
        <v>0</v>
      </c>
      <c r="H91" s="71">
        <f>Table720[[#This Row],[Total]]-Table720[[#This Row],[Cost Share]]</f>
        <v>0</v>
      </c>
    </row>
    <row r="92" spans="1:8" ht="15.5">
      <c r="A92" s="187"/>
      <c r="B92" s="188"/>
      <c r="C92" s="188"/>
      <c r="D92" s="186"/>
      <c r="E92" s="140"/>
      <c r="F92" s="103">
        <f t="shared" ref="F92:F98" si="23">SUM(D92*E92)</f>
        <v>0</v>
      </c>
      <c r="G92" s="142">
        <v>0</v>
      </c>
      <c r="H92" s="71">
        <f>Table720[[#This Row],[Total]]-Table720[[#This Row],[Cost Share]]</f>
        <v>0</v>
      </c>
    </row>
    <row r="93" spans="1:8" ht="15.5">
      <c r="A93" s="187"/>
      <c r="B93" s="188"/>
      <c r="C93" s="188"/>
      <c r="D93" s="186"/>
      <c r="E93" s="140"/>
      <c r="F93" s="103">
        <f t="shared" ref="F93:F96" si="24">SUM(D93*E93)</f>
        <v>0</v>
      </c>
      <c r="G93" s="142">
        <v>0</v>
      </c>
      <c r="H93" s="71">
        <f>Table720[[#This Row],[Total]]-Table720[[#This Row],[Cost Share]]</f>
        <v>0</v>
      </c>
    </row>
    <row r="94" spans="1:8" ht="15.5">
      <c r="A94" s="187"/>
      <c r="B94" s="188"/>
      <c r="C94" s="188"/>
      <c r="D94" s="186"/>
      <c r="E94" s="140"/>
      <c r="F94" s="103">
        <f t="shared" si="24"/>
        <v>0</v>
      </c>
      <c r="G94" s="142">
        <v>0</v>
      </c>
      <c r="H94" s="71">
        <f>Table720[[#This Row],[Total]]-Table720[[#This Row],[Cost Share]]</f>
        <v>0</v>
      </c>
    </row>
    <row r="95" spans="1:8" ht="15.5">
      <c r="A95" s="187"/>
      <c r="B95" s="188"/>
      <c r="C95" s="188"/>
      <c r="D95" s="186"/>
      <c r="E95" s="140"/>
      <c r="F95" s="103">
        <f t="shared" si="24"/>
        <v>0</v>
      </c>
      <c r="G95" s="142">
        <v>0</v>
      </c>
      <c r="H95" s="71">
        <f>Table720[[#This Row],[Total]]-Table720[[#This Row],[Cost Share]]</f>
        <v>0</v>
      </c>
    </row>
    <row r="96" spans="1:8" ht="15.5">
      <c r="A96" s="187"/>
      <c r="B96" s="188"/>
      <c r="C96" s="188"/>
      <c r="D96" s="186"/>
      <c r="E96" s="140"/>
      <c r="F96" s="103">
        <f t="shared" si="24"/>
        <v>0</v>
      </c>
      <c r="G96" s="142">
        <v>0</v>
      </c>
      <c r="H96" s="71">
        <f>Table720[[#This Row],[Total]]-Table720[[#This Row],[Cost Share]]</f>
        <v>0</v>
      </c>
    </row>
    <row r="97" spans="1:8" ht="15.5">
      <c r="A97" s="187"/>
      <c r="B97" s="188"/>
      <c r="C97" s="188"/>
      <c r="D97" s="186"/>
      <c r="E97" s="140"/>
      <c r="F97" s="103">
        <f t="shared" si="23"/>
        <v>0</v>
      </c>
      <c r="G97" s="142">
        <v>0</v>
      </c>
      <c r="H97" s="71">
        <f>Table720[[#This Row],[Total]]-Table720[[#This Row],[Cost Share]]</f>
        <v>0</v>
      </c>
    </row>
    <row r="98" spans="1:8" ht="15.5">
      <c r="A98" s="187"/>
      <c r="B98" s="188"/>
      <c r="C98" s="188"/>
      <c r="D98" s="186"/>
      <c r="E98" s="140"/>
      <c r="F98" s="103">
        <f t="shared" si="23"/>
        <v>0</v>
      </c>
      <c r="G98" s="142">
        <v>0</v>
      </c>
      <c r="H98" s="71">
        <f>Table720[[#This Row],[Total]]-Table720[[#This Row],[Cost Share]]</f>
        <v>0</v>
      </c>
    </row>
    <row r="99" spans="1:8" ht="15.5">
      <c r="A99" s="187"/>
      <c r="B99" s="188"/>
      <c r="C99" s="188"/>
      <c r="D99" s="186"/>
      <c r="E99" s="140"/>
      <c r="F99" s="103">
        <f t="shared" si="22"/>
        <v>0</v>
      </c>
      <c r="G99" s="142">
        <v>0</v>
      </c>
      <c r="H99" s="71">
        <f>Table720[[#This Row],[Total]]-Table720[[#This Row],[Cost Share]]</f>
        <v>0</v>
      </c>
    </row>
    <row r="100" spans="1:8" ht="15.5">
      <c r="A100" s="187"/>
      <c r="B100" s="188"/>
      <c r="C100" s="188"/>
      <c r="D100" s="186"/>
      <c r="E100" s="140"/>
      <c r="F100" s="103">
        <f t="shared" si="22"/>
        <v>0</v>
      </c>
      <c r="G100" s="142">
        <v>0</v>
      </c>
      <c r="H100" s="71">
        <f>Table720[[#This Row],[Total]]-Table720[[#This Row],[Cost Share]]</f>
        <v>0</v>
      </c>
    </row>
    <row r="101" spans="1:8" ht="15.5">
      <c r="A101" s="187"/>
      <c r="B101" s="188"/>
      <c r="C101" s="188"/>
      <c r="D101" s="186"/>
      <c r="E101" s="140"/>
      <c r="F101" s="103">
        <f t="shared" si="22"/>
        <v>0</v>
      </c>
      <c r="G101" s="142">
        <v>0</v>
      </c>
      <c r="H101" s="71">
        <f>Table720[[#This Row],[Total]]-Table720[[#This Row],[Cost Share]]</f>
        <v>0</v>
      </c>
    </row>
    <row r="102" spans="1:8" ht="15.5">
      <c r="A102" s="187"/>
      <c r="B102" s="188"/>
      <c r="C102" s="188"/>
      <c r="D102" s="186"/>
      <c r="E102" s="140"/>
      <c r="F102" s="103">
        <f t="shared" si="21"/>
        <v>0</v>
      </c>
      <c r="G102" s="142">
        <v>0</v>
      </c>
      <c r="H102" s="71">
        <f>Table720[[#This Row],[Total]]-Table720[[#This Row],[Cost Share]]</f>
        <v>0</v>
      </c>
    </row>
    <row r="103" spans="1:8" ht="15.5">
      <c r="A103" s="187"/>
      <c r="B103" s="188"/>
      <c r="C103" s="188"/>
      <c r="D103" s="186"/>
      <c r="E103" s="140"/>
      <c r="F103" s="103">
        <f t="shared" ref="F103:F105" si="25">SUM(D103*E103)</f>
        <v>0</v>
      </c>
      <c r="G103" s="142">
        <v>0</v>
      </c>
      <c r="H103" s="71">
        <f>Table720[[#This Row],[Total]]-Table720[[#This Row],[Cost Share]]</f>
        <v>0</v>
      </c>
    </row>
    <row r="104" spans="1:8" ht="15.5">
      <c r="A104" s="187"/>
      <c r="B104" s="188"/>
      <c r="C104" s="188"/>
      <c r="D104" s="186"/>
      <c r="E104" s="140"/>
      <c r="F104" s="103">
        <f t="shared" si="25"/>
        <v>0</v>
      </c>
      <c r="G104" s="142">
        <v>0</v>
      </c>
      <c r="H104" s="71">
        <f>Table720[[#This Row],[Total]]-Table720[[#This Row],[Cost Share]]</f>
        <v>0</v>
      </c>
    </row>
    <row r="105" spans="1:8" ht="15.5">
      <c r="A105" s="187"/>
      <c r="B105" s="188"/>
      <c r="C105" s="188"/>
      <c r="D105" s="186"/>
      <c r="E105" s="140"/>
      <c r="F105" s="103">
        <f t="shared" si="25"/>
        <v>0</v>
      </c>
      <c r="G105" s="142">
        <v>0</v>
      </c>
      <c r="H105" s="71">
        <f>Table720[[#This Row],[Total]]-Table720[[#This Row],[Cost Share]]</f>
        <v>0</v>
      </c>
    </row>
    <row r="106" spans="1:8" ht="15.5">
      <c r="A106" s="187"/>
      <c r="B106" s="188"/>
      <c r="C106" s="188"/>
      <c r="D106" s="186"/>
      <c r="E106" s="140"/>
      <c r="F106" s="103">
        <f t="shared" ref="F106:F109" si="26">SUM(D106*E106)</f>
        <v>0</v>
      </c>
      <c r="G106" s="142">
        <v>0</v>
      </c>
      <c r="H106" s="71">
        <f>Table720[[#This Row],[Total]]-Table720[[#This Row],[Cost Share]]</f>
        <v>0</v>
      </c>
    </row>
    <row r="107" spans="1:8" ht="15.5">
      <c r="A107" s="187"/>
      <c r="B107" s="188"/>
      <c r="C107" s="188"/>
      <c r="D107" s="186"/>
      <c r="E107" s="140"/>
      <c r="F107" s="103">
        <f t="shared" si="26"/>
        <v>0</v>
      </c>
      <c r="G107" s="142">
        <v>0</v>
      </c>
      <c r="H107" s="71">
        <f>Table720[[#This Row],[Total]]-Table720[[#This Row],[Cost Share]]</f>
        <v>0</v>
      </c>
    </row>
    <row r="108" spans="1:8" ht="15.5">
      <c r="A108" s="187"/>
      <c r="B108" s="188"/>
      <c r="C108" s="188"/>
      <c r="D108" s="186"/>
      <c r="E108" s="140"/>
      <c r="F108" s="103">
        <f t="shared" si="26"/>
        <v>0</v>
      </c>
      <c r="G108" s="142">
        <v>0</v>
      </c>
      <c r="H108" s="71">
        <f>Table720[[#This Row],[Total]]-Table720[[#This Row],[Cost Share]]</f>
        <v>0</v>
      </c>
    </row>
    <row r="109" spans="1:8" ht="16" thickBot="1">
      <c r="A109" s="182"/>
      <c r="B109" s="183"/>
      <c r="C109" s="183"/>
      <c r="D109" s="185"/>
      <c r="E109" s="141"/>
      <c r="F109" s="101">
        <f t="shared" si="26"/>
        <v>0</v>
      </c>
      <c r="G109" s="203">
        <v>0</v>
      </c>
      <c r="H109" s="170">
        <f>Table720[[#This Row],[Total]]-Table720[[#This Row],[Cost Share]]</f>
        <v>0</v>
      </c>
    </row>
    <row r="110" spans="1:8" ht="15" thickBot="1"/>
    <row r="111" spans="1:8" ht="15" thickBot="1">
      <c r="E111" s="205" t="s">
        <v>132</v>
      </c>
      <c r="F111" s="206">
        <f>SUM(F6:F28,F33:F55,F60:F82,F87:F109)+'4) Direct Material - a)'!F112</f>
        <v>0</v>
      </c>
      <c r="G111" s="207">
        <f>SUM(G6:G28,G33:G55,G60:G82,G87:G109)+'4) Direct Material - a)'!G112</f>
        <v>0</v>
      </c>
      <c r="H111" s="208">
        <f>SUM(H6:H28,H33:H55,H60:H82,H87:H109)+'4) Direct Material - a)'!H112</f>
        <v>0</v>
      </c>
    </row>
    <row r="112" spans="1:8" ht="14.5"/>
    <row r="113" ht="14.5" hidden="1"/>
    <row r="114" ht="14.5" hidden="1"/>
    <row r="115" ht="14.5" hidden="1"/>
    <row r="116" ht="14.5" hidden="1"/>
    <row r="117" ht="14.5" hidden="1"/>
    <row r="118" ht="14.5" hidden="1"/>
    <row r="119" ht="14.5" hidden="1"/>
    <row r="120" ht="14.5" hidden="1"/>
    <row r="121" ht="14.5" hidden="1"/>
    <row r="122" ht="14.5" hidden="1"/>
    <row r="123" ht="14.5" hidden="1"/>
    <row r="124" ht="14.5" hidden="1"/>
    <row r="125" ht="14.5" hidden="1"/>
    <row r="126" ht="14.5" hidden="1"/>
    <row r="127" ht="14.5" hidden="1"/>
    <row r="128" ht="14.5" hidden="1"/>
    <row r="129" ht="14.5" hidden="1"/>
    <row r="130" ht="14.5" hidden="1"/>
    <row r="131" ht="14.5" hidden="1"/>
    <row r="132" ht="14.5" hidden="1"/>
    <row r="133" ht="14.5" hidden="1"/>
    <row r="134" ht="14.5" hidden="1"/>
    <row r="135" ht="14.5" hidden="1"/>
    <row r="136" ht="14.5" hidden="1"/>
    <row r="137" ht="14.5" hidden="1"/>
    <row r="138" ht="14.5" hidden="1"/>
    <row r="139" ht="14.5" hidden="1"/>
    <row r="140" ht="14.5" hidden="1"/>
    <row r="141" ht="14.5" hidden="1"/>
    <row r="142" ht="14.5" hidden="1"/>
    <row r="143" ht="14.5" hidden="1"/>
    <row r="144" ht="14.5" hidden="1"/>
    <row r="145" ht="14.5" hidden="1"/>
    <row r="146" ht="14.5" hidden="1"/>
    <row r="147" ht="14.5" hidden="1"/>
    <row r="148" ht="14.5" hidden="1"/>
    <row r="149" ht="14.5" hidden="1"/>
    <row r="150" ht="14.5" hidden="1"/>
    <row r="151" ht="14.5" hidden="1"/>
    <row r="152" ht="15" hidden="1" customHeight="1"/>
    <row r="153" ht="15" hidden="1" customHeight="1"/>
    <row r="154" ht="15" hidden="1" customHeight="1"/>
    <row r="155" ht="15" hidden="1" customHeight="1"/>
    <row r="156" ht="15" hidden="1" customHeight="1"/>
    <row r="157" ht="15" hidden="1" customHeight="1"/>
    <row r="158" ht="15" hidden="1" customHeight="1"/>
    <row r="159" ht="15" hidden="1" customHeight="1"/>
    <row r="160" ht="15" hidden="1" customHeight="1"/>
    <row r="161" ht="15" hidden="1" customHeight="1"/>
    <row r="162" ht="15" hidden="1" customHeight="1"/>
    <row r="163" ht="15" hidden="1" customHeight="1"/>
  </sheetData>
  <sheetProtection algorithmName="SHA-512" hashValue="3oNyZsNhCdYIZ6ZcJB4F306/0nQSdB8I0s3ZfAk4Aw9+A/2sLfOJE8gdbA+NQBuy5pH0XHNElBjXRnYn9SIZmg==" saltValue="KodIME06z2iJUOycdT8taQ==" spinCount="100000" sheet="1" formatCells="0" insertRows="0" deleteRows="0"/>
  <protectedRanges>
    <protectedRange sqref="A6:E28 G6:G28 A33:E55 G33:G55 A60:E82 G60:G82 A87:E109 G87:G109" name="DIRECT MATERIALS B C D E"/>
  </protectedRanges>
  <mergeCells count="7">
    <mergeCell ref="A58:B58"/>
    <mergeCell ref="A85:B85"/>
    <mergeCell ref="G1:H1"/>
    <mergeCell ref="A2:H2"/>
    <mergeCell ref="A3:H3"/>
    <mergeCell ref="A4:B4"/>
    <mergeCell ref="A31:B31"/>
  </mergeCells>
  <pageMargins left="0.7" right="0.7" top="0.75" bottom="0.75" header="0.3" footer="0.3"/>
  <pageSetup scale="35" fitToHeight="0" orientation="portrait" r:id="rId1"/>
  <drawing r:id="rId2"/>
  <tableParts count="4">
    <tablePart r:id="rId3"/>
    <tablePart r:id="rId4"/>
    <tablePart r:id="rId5"/>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CD9FF-5B32-4484-85F8-0BB64C9E9B55}">
  <sheetPr>
    <tabColor theme="3" tint="0.79998168889431442"/>
    <pageSetUpPr fitToPage="1"/>
  </sheetPr>
  <dimension ref="A1:K72"/>
  <sheetViews>
    <sheetView zoomScale="80" zoomScaleNormal="80" workbookViewId="0">
      <selection activeCell="A7" sqref="A7"/>
    </sheetView>
  </sheetViews>
  <sheetFormatPr defaultColWidth="0" defaultRowHeight="14.5" zeroHeight="1"/>
  <cols>
    <col min="1" max="3" width="30.7265625" customWidth="1"/>
    <col min="4" max="5" width="15.7265625" customWidth="1"/>
    <col min="6" max="8" width="25.7265625" customWidth="1"/>
    <col min="9" max="9" width="5.7265625" customWidth="1"/>
    <col min="10" max="11" width="0" hidden="1" customWidth="1"/>
    <col min="12" max="16384" width="9.1796875" hidden="1"/>
  </cols>
  <sheetData>
    <row r="1" spans="1:8" ht="105" customHeight="1">
      <c r="G1" s="302" t="s">
        <v>70</v>
      </c>
      <c r="H1" s="302"/>
    </row>
    <row r="2" spans="1:8" ht="64.900000000000006" customHeight="1">
      <c r="A2" s="332" t="s">
        <v>152</v>
      </c>
      <c r="B2" s="332"/>
      <c r="C2" s="332"/>
      <c r="D2" s="332"/>
      <c r="E2" s="332"/>
      <c r="F2" s="332"/>
      <c r="G2" s="332"/>
      <c r="H2" s="332"/>
    </row>
    <row r="3" spans="1:8">
      <c r="A3" s="67"/>
      <c r="B3" s="67"/>
      <c r="C3" s="67"/>
      <c r="D3" s="67"/>
      <c r="E3" s="67"/>
      <c r="F3" s="67"/>
      <c r="G3" s="67"/>
      <c r="H3" s="67"/>
    </row>
    <row r="4" spans="1:8" ht="15" thickBot="1">
      <c r="A4" s="67"/>
      <c r="B4" s="67"/>
      <c r="C4" s="67"/>
      <c r="D4" s="67"/>
      <c r="E4" s="67"/>
      <c r="F4" s="67"/>
      <c r="G4" s="67"/>
      <c r="H4" s="67"/>
    </row>
    <row r="5" spans="1:8" ht="18.5">
      <c r="A5" s="299" t="s">
        <v>65</v>
      </c>
      <c r="B5" s="301"/>
      <c r="C5" s="44"/>
      <c r="D5" s="44"/>
      <c r="E5" s="44"/>
      <c r="F5" s="44"/>
      <c r="G5" s="44"/>
      <c r="H5" s="45"/>
    </row>
    <row r="6" spans="1:8" ht="15.5">
      <c r="A6" s="46" t="s">
        <v>67</v>
      </c>
      <c r="B6" s="40" t="s">
        <v>47</v>
      </c>
      <c r="C6" s="40" t="s">
        <v>48</v>
      </c>
      <c r="D6" s="40" t="s">
        <v>49</v>
      </c>
      <c r="E6" s="40" t="s">
        <v>50</v>
      </c>
      <c r="F6" s="79" t="s">
        <v>51</v>
      </c>
      <c r="G6" s="40" t="s">
        <v>121</v>
      </c>
      <c r="H6" s="47" t="s">
        <v>54</v>
      </c>
    </row>
    <row r="7" spans="1:8" ht="15.5">
      <c r="A7" s="114"/>
      <c r="B7" s="116"/>
      <c r="C7" s="134"/>
      <c r="D7" s="186"/>
      <c r="E7" s="120"/>
      <c r="F7" s="157">
        <f t="shared" ref="F7:F13" si="0">SUM(D7*E7)</f>
        <v>0</v>
      </c>
      <c r="G7" s="131">
        <v>0</v>
      </c>
      <c r="H7" s="71">
        <f>Table10[[#This Row],[Total]]-Table10[[#This Row],[Cost Share ]]</f>
        <v>0</v>
      </c>
    </row>
    <row r="8" spans="1:8" ht="15.5">
      <c r="A8" s="114"/>
      <c r="B8" s="116"/>
      <c r="C8" s="134"/>
      <c r="D8" s="186"/>
      <c r="E8" s="120"/>
      <c r="F8" s="157">
        <f t="shared" si="0"/>
        <v>0</v>
      </c>
      <c r="G8" s="131">
        <v>0</v>
      </c>
      <c r="H8" s="71">
        <f>Table10[[#This Row],[Total]]-Table10[[#This Row],[Cost Share ]]</f>
        <v>0</v>
      </c>
    </row>
    <row r="9" spans="1:8" ht="15.5">
      <c r="A9" s="114"/>
      <c r="B9" s="116"/>
      <c r="C9" s="134"/>
      <c r="D9" s="186"/>
      <c r="E9" s="120"/>
      <c r="F9" s="157">
        <f t="shared" si="0"/>
        <v>0</v>
      </c>
      <c r="G9" s="131">
        <v>0</v>
      </c>
      <c r="H9" s="71">
        <f>Table10[[#This Row],[Total]]-Table10[[#This Row],[Cost Share ]]</f>
        <v>0</v>
      </c>
    </row>
    <row r="10" spans="1:8" ht="15.5">
      <c r="A10" s="114"/>
      <c r="B10" s="116"/>
      <c r="C10" s="134"/>
      <c r="D10" s="186"/>
      <c r="E10" s="120"/>
      <c r="F10" s="157">
        <f t="shared" si="0"/>
        <v>0</v>
      </c>
      <c r="G10" s="131">
        <v>0</v>
      </c>
      <c r="H10" s="71">
        <f>Table10[[#This Row],[Total]]-Table10[[#This Row],[Cost Share ]]</f>
        <v>0</v>
      </c>
    </row>
    <row r="11" spans="1:8" ht="15.5">
      <c r="A11" s="114"/>
      <c r="B11" s="116"/>
      <c r="C11" s="134"/>
      <c r="D11" s="186"/>
      <c r="E11" s="120"/>
      <c r="F11" s="157">
        <f t="shared" si="0"/>
        <v>0</v>
      </c>
      <c r="G11" s="131">
        <v>0</v>
      </c>
      <c r="H11" s="71">
        <f>Table10[[#This Row],[Total]]-Table10[[#This Row],[Cost Share ]]</f>
        <v>0</v>
      </c>
    </row>
    <row r="12" spans="1:8" ht="15.5">
      <c r="A12" s="114"/>
      <c r="B12" s="116"/>
      <c r="C12" s="134"/>
      <c r="D12" s="186"/>
      <c r="E12" s="120"/>
      <c r="F12" s="157">
        <f t="shared" si="0"/>
        <v>0</v>
      </c>
      <c r="G12" s="131">
        <v>0</v>
      </c>
      <c r="H12" s="71">
        <f>Table10[[#This Row],[Total]]-Table10[[#This Row],[Cost Share ]]</f>
        <v>0</v>
      </c>
    </row>
    <row r="13" spans="1:8" ht="15.5">
      <c r="A13" s="114"/>
      <c r="B13" s="116"/>
      <c r="C13" s="134"/>
      <c r="D13" s="186"/>
      <c r="E13" s="120"/>
      <c r="F13" s="157">
        <f t="shared" si="0"/>
        <v>0</v>
      </c>
      <c r="G13" s="131">
        <v>0</v>
      </c>
      <c r="H13" s="71">
        <f>Table10[[#This Row],[Total]]-Table10[[#This Row],[Cost Share ]]</f>
        <v>0</v>
      </c>
    </row>
    <row r="14" spans="1:8" ht="15.5">
      <c r="A14" s="114"/>
      <c r="B14" s="116"/>
      <c r="C14" s="134"/>
      <c r="D14" s="186"/>
      <c r="E14" s="120"/>
      <c r="F14" s="157">
        <f t="shared" ref="F14:F25" si="1">SUM(D14*E14)</f>
        <v>0</v>
      </c>
      <c r="G14" s="131">
        <v>0</v>
      </c>
      <c r="H14" s="71">
        <f>Table10[[#This Row],[Total]]-Table10[[#This Row],[Cost Share ]]</f>
        <v>0</v>
      </c>
    </row>
    <row r="15" spans="1:8" ht="15.5">
      <c r="A15" s="114"/>
      <c r="B15" s="116"/>
      <c r="C15" s="134"/>
      <c r="D15" s="186"/>
      <c r="E15" s="120"/>
      <c r="F15" s="157">
        <f t="shared" ref="F15:F20" si="2">SUM(D15*E15)</f>
        <v>0</v>
      </c>
      <c r="G15" s="131">
        <v>0</v>
      </c>
      <c r="H15" s="71">
        <f>Table10[[#This Row],[Total]]-Table10[[#This Row],[Cost Share ]]</f>
        <v>0</v>
      </c>
    </row>
    <row r="16" spans="1:8" ht="15.5">
      <c r="A16" s="114"/>
      <c r="B16" s="116"/>
      <c r="C16" s="134"/>
      <c r="D16" s="186"/>
      <c r="E16" s="120"/>
      <c r="F16" s="157">
        <f t="shared" si="2"/>
        <v>0</v>
      </c>
      <c r="G16" s="131">
        <v>0</v>
      </c>
      <c r="H16" s="71">
        <f>Table10[[#This Row],[Total]]-Table10[[#This Row],[Cost Share ]]</f>
        <v>0</v>
      </c>
    </row>
    <row r="17" spans="1:8" ht="15.5">
      <c r="A17" s="114"/>
      <c r="B17" s="116"/>
      <c r="C17" s="134"/>
      <c r="D17" s="186"/>
      <c r="E17" s="120"/>
      <c r="F17" s="157">
        <f>SUM(D17*E17)</f>
        <v>0</v>
      </c>
      <c r="G17" s="186">
        <v>0</v>
      </c>
      <c r="H17" s="71">
        <f>Table10[[#This Row],[Total]]-Table10[[#This Row],[Cost Share ]]</f>
        <v>0</v>
      </c>
    </row>
    <row r="18" spans="1:8" ht="15.5">
      <c r="A18" s="114"/>
      <c r="B18" s="116"/>
      <c r="C18" s="134"/>
      <c r="D18" s="186"/>
      <c r="E18" s="120"/>
      <c r="F18" s="157">
        <f t="shared" si="2"/>
        <v>0</v>
      </c>
      <c r="G18" s="131">
        <v>0</v>
      </c>
      <c r="H18" s="71">
        <f>Table10[[#This Row],[Total]]-Table10[[#This Row],[Cost Share ]]</f>
        <v>0</v>
      </c>
    </row>
    <row r="19" spans="1:8" ht="15.5">
      <c r="A19" s="114"/>
      <c r="B19" s="116"/>
      <c r="C19" s="134"/>
      <c r="D19" s="186"/>
      <c r="E19" s="120"/>
      <c r="F19" s="157">
        <f t="shared" si="2"/>
        <v>0</v>
      </c>
      <c r="G19" s="131">
        <v>0</v>
      </c>
      <c r="H19" s="71">
        <f>Table10[[#This Row],[Total]]-Table10[[#This Row],[Cost Share ]]</f>
        <v>0</v>
      </c>
    </row>
    <row r="20" spans="1:8" ht="15.5">
      <c r="A20" s="114"/>
      <c r="B20" s="116"/>
      <c r="C20" s="134"/>
      <c r="D20" s="186"/>
      <c r="E20" s="120"/>
      <c r="F20" s="157">
        <f t="shared" si="2"/>
        <v>0</v>
      </c>
      <c r="G20" s="131">
        <v>0</v>
      </c>
      <c r="H20" s="71">
        <f>Table10[[#This Row],[Total]]-Table10[[#This Row],[Cost Share ]]</f>
        <v>0</v>
      </c>
    </row>
    <row r="21" spans="1:8" ht="15.5">
      <c r="A21" s="114"/>
      <c r="B21" s="116"/>
      <c r="C21" s="134"/>
      <c r="D21" s="186"/>
      <c r="E21" s="120"/>
      <c r="F21" s="157">
        <f t="shared" si="1"/>
        <v>0</v>
      </c>
      <c r="G21" s="131">
        <v>0</v>
      </c>
      <c r="H21" s="71">
        <f>Table10[[#This Row],[Total]]-Table10[[#This Row],[Cost Share ]]</f>
        <v>0</v>
      </c>
    </row>
    <row r="22" spans="1:8" ht="15.5">
      <c r="A22" s="114"/>
      <c r="B22" s="116"/>
      <c r="C22" s="134"/>
      <c r="D22" s="186"/>
      <c r="E22" s="120"/>
      <c r="F22" s="157">
        <f t="shared" si="1"/>
        <v>0</v>
      </c>
      <c r="G22" s="131">
        <v>0</v>
      </c>
      <c r="H22" s="71">
        <f>Table10[[#This Row],[Total]]-Table10[[#This Row],[Cost Share ]]</f>
        <v>0</v>
      </c>
    </row>
    <row r="23" spans="1:8" ht="15.5">
      <c r="A23" s="114"/>
      <c r="B23" s="116"/>
      <c r="C23" s="134"/>
      <c r="D23" s="186"/>
      <c r="E23" s="120"/>
      <c r="F23" s="157">
        <f t="shared" si="1"/>
        <v>0</v>
      </c>
      <c r="G23" s="131">
        <v>0</v>
      </c>
      <c r="H23" s="71">
        <f>Table10[[#This Row],[Total]]-Table10[[#This Row],[Cost Share ]]</f>
        <v>0</v>
      </c>
    </row>
    <row r="24" spans="1:8" ht="15.5">
      <c r="A24" s="114"/>
      <c r="B24" s="116"/>
      <c r="C24" s="134"/>
      <c r="D24" s="186"/>
      <c r="E24" s="120"/>
      <c r="F24" s="157">
        <f t="shared" si="1"/>
        <v>0</v>
      </c>
      <c r="G24" s="131">
        <v>0</v>
      </c>
      <c r="H24" s="71">
        <f>Table10[[#This Row],[Total]]-Table10[[#This Row],[Cost Share ]]</f>
        <v>0</v>
      </c>
    </row>
    <row r="25" spans="1:8" ht="15.5">
      <c r="A25" s="114"/>
      <c r="B25" s="116"/>
      <c r="C25" s="134"/>
      <c r="D25" s="186"/>
      <c r="E25" s="120"/>
      <c r="F25" s="157">
        <f t="shared" si="1"/>
        <v>0</v>
      </c>
      <c r="G25" s="131">
        <v>0</v>
      </c>
      <c r="H25" s="71">
        <f>Table10[[#This Row],[Total]]-Table10[[#This Row],[Cost Share ]]</f>
        <v>0</v>
      </c>
    </row>
    <row r="26" spans="1:8" ht="15.5">
      <c r="A26" s="114"/>
      <c r="B26" s="116"/>
      <c r="C26" s="134"/>
      <c r="D26" s="186"/>
      <c r="E26" s="120"/>
      <c r="F26" s="157">
        <f t="shared" ref="F26:F28" si="3">SUM(D26*E26)</f>
        <v>0</v>
      </c>
      <c r="G26" s="131">
        <v>0</v>
      </c>
      <c r="H26" s="71">
        <f>Table10[[#This Row],[Total]]-Table10[[#This Row],[Cost Share ]]</f>
        <v>0</v>
      </c>
    </row>
    <row r="27" spans="1:8" ht="15.5">
      <c r="A27" s="114"/>
      <c r="B27" s="116"/>
      <c r="C27" s="134"/>
      <c r="D27" s="186"/>
      <c r="E27" s="120"/>
      <c r="F27" s="157">
        <f t="shared" si="3"/>
        <v>0</v>
      </c>
      <c r="G27" s="131">
        <v>0</v>
      </c>
      <c r="H27" s="71">
        <f>Table10[[#This Row],[Total]]-Table10[[#This Row],[Cost Share ]]</f>
        <v>0</v>
      </c>
    </row>
    <row r="28" spans="1:8" ht="15.5">
      <c r="A28" s="114"/>
      <c r="B28" s="116"/>
      <c r="C28" s="134"/>
      <c r="D28" s="186"/>
      <c r="E28" s="120"/>
      <c r="F28" s="157">
        <f t="shared" si="3"/>
        <v>0</v>
      </c>
      <c r="G28" s="131">
        <v>0</v>
      </c>
      <c r="H28" s="71">
        <f>Table10[[#This Row],[Total]]-Table10[[#This Row],[Cost Share ]]</f>
        <v>0</v>
      </c>
    </row>
    <row r="29" spans="1:8" ht="15.5">
      <c r="A29" s="114"/>
      <c r="B29" s="116"/>
      <c r="C29" s="134"/>
      <c r="D29" s="186"/>
      <c r="E29" s="120"/>
      <c r="F29" s="103">
        <f t="shared" ref="F29:F32" si="4">SUM(D29*E29)</f>
        <v>0</v>
      </c>
      <c r="G29" s="131">
        <v>0</v>
      </c>
      <c r="H29" s="71">
        <f>Table10[[#This Row],[Total]]-Table10[[#This Row],[Cost Share ]]</f>
        <v>0</v>
      </c>
    </row>
    <row r="30" spans="1:8" ht="15.5">
      <c r="A30" s="114"/>
      <c r="B30" s="116"/>
      <c r="C30" s="134"/>
      <c r="D30" s="186"/>
      <c r="E30" s="120"/>
      <c r="F30" s="103">
        <f t="shared" si="4"/>
        <v>0</v>
      </c>
      <c r="G30" s="131">
        <v>0</v>
      </c>
      <c r="H30" s="71">
        <f>Table10[[#This Row],[Total]]-Table10[[#This Row],[Cost Share ]]</f>
        <v>0</v>
      </c>
    </row>
    <row r="31" spans="1:8" ht="15.5">
      <c r="A31" s="114"/>
      <c r="B31" s="116"/>
      <c r="C31" s="134"/>
      <c r="D31" s="186"/>
      <c r="E31" s="120"/>
      <c r="F31" s="103">
        <f t="shared" si="4"/>
        <v>0</v>
      </c>
      <c r="G31" s="131">
        <v>0</v>
      </c>
      <c r="H31" s="71">
        <f>Table10[[#This Row],[Total]]-Table10[[#This Row],[Cost Share ]]</f>
        <v>0</v>
      </c>
    </row>
    <row r="32" spans="1:8" ht="16" thickBot="1">
      <c r="A32" s="117"/>
      <c r="B32" s="119"/>
      <c r="C32" s="135"/>
      <c r="D32" s="185"/>
      <c r="E32" s="121"/>
      <c r="F32" s="101">
        <f t="shared" si="4"/>
        <v>0</v>
      </c>
      <c r="G32" s="201">
        <v>0</v>
      </c>
      <c r="H32" s="170">
        <f>Table10[[#This Row],[Total]]-Table10[[#This Row],[Cost Share ]]</f>
        <v>0</v>
      </c>
    </row>
    <row r="33" spans="1:8" ht="15.5">
      <c r="A33" s="27"/>
      <c r="B33" s="42"/>
      <c r="C33" s="43"/>
      <c r="D33" s="43"/>
      <c r="E33" s="43"/>
      <c r="F33" s="43"/>
      <c r="G33" s="43"/>
      <c r="H33" s="43"/>
    </row>
    <row r="34" spans="1:8" ht="16" thickBot="1">
      <c r="A34" s="27"/>
      <c r="B34" s="42"/>
      <c r="C34" s="43"/>
      <c r="D34" s="43"/>
      <c r="E34" s="43"/>
      <c r="F34" s="43"/>
      <c r="G34" s="43"/>
      <c r="H34" s="43"/>
    </row>
    <row r="35" spans="1:8" ht="18.5">
      <c r="A35" s="330" t="s">
        <v>66</v>
      </c>
      <c r="B35" s="331"/>
      <c r="C35" s="44"/>
      <c r="D35" s="44"/>
      <c r="E35" s="44"/>
      <c r="F35" s="128"/>
      <c r="G35" s="44"/>
      <c r="H35" s="45"/>
    </row>
    <row r="36" spans="1:8" ht="15.5">
      <c r="A36" s="46" t="s">
        <v>67</v>
      </c>
      <c r="B36" s="40" t="s">
        <v>47</v>
      </c>
      <c r="C36" s="40" t="s">
        <v>48</v>
      </c>
      <c r="D36" s="40" t="s">
        <v>49</v>
      </c>
      <c r="E36" s="40" t="s">
        <v>50</v>
      </c>
      <c r="F36" s="79" t="s">
        <v>51</v>
      </c>
      <c r="G36" s="129" t="s">
        <v>121</v>
      </c>
      <c r="H36" s="47" t="s">
        <v>54</v>
      </c>
    </row>
    <row r="37" spans="1:8" ht="15.5">
      <c r="A37" s="114"/>
      <c r="B37" s="116"/>
      <c r="C37" s="134"/>
      <c r="D37" s="186"/>
      <c r="E37" s="120"/>
      <c r="F37" s="103">
        <f>SUM(D37*E37)</f>
        <v>0</v>
      </c>
      <c r="G37" s="131">
        <v>0</v>
      </c>
      <c r="H37" s="71">
        <f>Table11[[#This Row],[Total]]-Table11[[#This Row],[Cost Share ]]</f>
        <v>0</v>
      </c>
    </row>
    <row r="38" spans="1:8" ht="15.5">
      <c r="A38" s="114"/>
      <c r="B38" s="116"/>
      <c r="C38" s="134"/>
      <c r="D38" s="186"/>
      <c r="E38" s="120"/>
      <c r="F38" s="157">
        <f t="shared" ref="F38:F39" si="5">SUM(D38*E38)</f>
        <v>0</v>
      </c>
      <c r="G38" s="131">
        <v>0</v>
      </c>
      <c r="H38" s="71">
        <f>Table11[[#This Row],[Total]]-Table11[[#This Row],[Cost Share ]]</f>
        <v>0</v>
      </c>
    </row>
    <row r="39" spans="1:8" ht="15.5">
      <c r="A39" s="114"/>
      <c r="B39" s="116"/>
      <c r="C39" s="134"/>
      <c r="D39" s="186"/>
      <c r="E39" s="120"/>
      <c r="F39" s="157">
        <f t="shared" si="5"/>
        <v>0</v>
      </c>
      <c r="G39" s="131">
        <v>0</v>
      </c>
      <c r="H39" s="71">
        <f>Table11[[#This Row],[Total]]-Table11[[#This Row],[Cost Share ]]</f>
        <v>0</v>
      </c>
    </row>
    <row r="40" spans="1:8" ht="15.5">
      <c r="A40" s="114"/>
      <c r="B40" s="116"/>
      <c r="C40" s="134"/>
      <c r="D40" s="186"/>
      <c r="E40" s="120"/>
      <c r="F40" s="157">
        <f t="shared" ref="F40:F50" si="6">SUM(D40*E40)</f>
        <v>0</v>
      </c>
      <c r="G40" s="131">
        <v>0</v>
      </c>
      <c r="H40" s="71">
        <f>Table11[[#This Row],[Total]]-Table11[[#This Row],[Cost Share ]]</f>
        <v>0</v>
      </c>
    </row>
    <row r="41" spans="1:8" ht="15.5">
      <c r="A41" s="114"/>
      <c r="B41" s="116"/>
      <c r="C41" s="134"/>
      <c r="D41" s="186"/>
      <c r="E41" s="120"/>
      <c r="F41" s="157">
        <f t="shared" si="6"/>
        <v>0</v>
      </c>
      <c r="G41" s="131">
        <v>0</v>
      </c>
      <c r="H41" s="71">
        <f>Table11[[#This Row],[Total]]-Table11[[#This Row],[Cost Share ]]</f>
        <v>0</v>
      </c>
    </row>
    <row r="42" spans="1:8" ht="15.5">
      <c r="A42" s="114"/>
      <c r="B42" s="116"/>
      <c r="C42" s="134"/>
      <c r="D42" s="186"/>
      <c r="E42" s="120"/>
      <c r="F42" s="157">
        <f t="shared" si="6"/>
        <v>0</v>
      </c>
      <c r="G42" s="131">
        <v>0</v>
      </c>
      <c r="H42" s="71">
        <f>Table11[[#This Row],[Total]]-Table11[[#This Row],[Cost Share ]]</f>
        <v>0</v>
      </c>
    </row>
    <row r="43" spans="1:8" ht="15.5">
      <c r="A43" s="114"/>
      <c r="B43" s="116"/>
      <c r="C43" s="134"/>
      <c r="D43" s="186"/>
      <c r="E43" s="120"/>
      <c r="F43" s="157">
        <f t="shared" si="6"/>
        <v>0</v>
      </c>
      <c r="G43" s="131">
        <v>0</v>
      </c>
      <c r="H43" s="71">
        <f>Table11[[#This Row],[Total]]-Table11[[#This Row],[Cost Share ]]</f>
        <v>0</v>
      </c>
    </row>
    <row r="44" spans="1:8" ht="15.5">
      <c r="A44" s="114"/>
      <c r="B44" s="116"/>
      <c r="C44" s="134"/>
      <c r="D44" s="186"/>
      <c r="E44" s="120"/>
      <c r="F44" s="157">
        <f t="shared" si="6"/>
        <v>0</v>
      </c>
      <c r="G44" s="131">
        <v>0</v>
      </c>
      <c r="H44" s="71">
        <f>Table11[[#This Row],[Total]]-Table11[[#This Row],[Cost Share ]]</f>
        <v>0</v>
      </c>
    </row>
    <row r="45" spans="1:8" ht="15.5">
      <c r="A45" s="114"/>
      <c r="B45" s="116"/>
      <c r="C45" s="134"/>
      <c r="D45" s="186"/>
      <c r="E45" s="120"/>
      <c r="F45" s="157">
        <f t="shared" si="6"/>
        <v>0</v>
      </c>
      <c r="G45" s="131">
        <v>0</v>
      </c>
      <c r="H45" s="71">
        <f>Table11[[#This Row],[Total]]-Table11[[#This Row],[Cost Share ]]</f>
        <v>0</v>
      </c>
    </row>
    <row r="46" spans="1:8" ht="15.5">
      <c r="A46" s="114"/>
      <c r="B46" s="116"/>
      <c r="C46" s="134"/>
      <c r="D46" s="186"/>
      <c r="E46" s="120"/>
      <c r="F46" s="157">
        <f t="shared" si="6"/>
        <v>0</v>
      </c>
      <c r="G46" s="131">
        <v>0</v>
      </c>
      <c r="H46" s="71">
        <f>Table11[[#This Row],[Total]]-Table11[[#This Row],[Cost Share ]]</f>
        <v>0</v>
      </c>
    </row>
    <row r="47" spans="1:8" ht="15.5">
      <c r="A47" s="114"/>
      <c r="B47" s="116"/>
      <c r="C47" s="134"/>
      <c r="D47" s="186"/>
      <c r="E47" s="120"/>
      <c r="F47" s="157">
        <f t="shared" ref="F47:F49" si="7">SUM(D47*E47)</f>
        <v>0</v>
      </c>
      <c r="G47" s="131">
        <v>0</v>
      </c>
      <c r="H47" s="71">
        <f>Table11[[#This Row],[Total]]-Table11[[#This Row],[Cost Share ]]</f>
        <v>0</v>
      </c>
    </row>
    <row r="48" spans="1:8" ht="15.5">
      <c r="A48" s="114"/>
      <c r="B48" s="116"/>
      <c r="C48" s="134"/>
      <c r="D48" s="186"/>
      <c r="E48" s="120"/>
      <c r="F48" s="157">
        <f t="shared" si="7"/>
        <v>0</v>
      </c>
      <c r="G48" s="131">
        <v>0</v>
      </c>
      <c r="H48" s="71">
        <f>Table11[[#This Row],[Total]]-Table11[[#This Row],[Cost Share ]]</f>
        <v>0</v>
      </c>
    </row>
    <row r="49" spans="1:8" ht="15.5">
      <c r="A49" s="114"/>
      <c r="B49" s="116"/>
      <c r="C49" s="134"/>
      <c r="D49" s="186"/>
      <c r="E49" s="120"/>
      <c r="F49" s="157">
        <f t="shared" si="7"/>
        <v>0</v>
      </c>
      <c r="G49" s="131">
        <v>0</v>
      </c>
      <c r="H49" s="71">
        <f>Table11[[#This Row],[Total]]-Table11[[#This Row],[Cost Share ]]</f>
        <v>0</v>
      </c>
    </row>
    <row r="50" spans="1:8" ht="15.5">
      <c r="A50" s="114"/>
      <c r="B50" s="116"/>
      <c r="C50" s="134"/>
      <c r="D50" s="186"/>
      <c r="E50" s="120"/>
      <c r="F50" s="157">
        <f t="shared" si="6"/>
        <v>0</v>
      </c>
      <c r="G50" s="131">
        <v>0</v>
      </c>
      <c r="H50" s="71">
        <f>Table11[[#This Row],[Total]]-Table11[[#This Row],[Cost Share ]]</f>
        <v>0</v>
      </c>
    </row>
    <row r="51" spans="1:8" ht="15.5">
      <c r="A51" s="114"/>
      <c r="B51" s="116"/>
      <c r="C51" s="134"/>
      <c r="D51" s="186"/>
      <c r="E51" s="120"/>
      <c r="F51" s="157">
        <f t="shared" ref="F51:F53" si="8">SUM(D51*E51)</f>
        <v>0</v>
      </c>
      <c r="G51" s="131">
        <v>0</v>
      </c>
      <c r="H51" s="71">
        <f>Table11[[#This Row],[Total]]-Table11[[#This Row],[Cost Share ]]</f>
        <v>0</v>
      </c>
    </row>
    <row r="52" spans="1:8" ht="15.5">
      <c r="A52" s="114"/>
      <c r="B52" s="116"/>
      <c r="C52" s="134"/>
      <c r="D52" s="186"/>
      <c r="E52" s="120"/>
      <c r="F52" s="157">
        <f t="shared" si="8"/>
        <v>0</v>
      </c>
      <c r="G52" s="131">
        <v>0</v>
      </c>
      <c r="H52" s="71">
        <f>Table11[[#This Row],[Total]]-Table11[[#This Row],[Cost Share ]]</f>
        <v>0</v>
      </c>
    </row>
    <row r="53" spans="1:8" ht="15.5">
      <c r="A53" s="114"/>
      <c r="B53" s="116"/>
      <c r="C53" s="134"/>
      <c r="D53" s="186"/>
      <c r="E53" s="120"/>
      <c r="F53" s="157">
        <f t="shared" si="8"/>
        <v>0</v>
      </c>
      <c r="G53" s="131">
        <v>0</v>
      </c>
      <c r="H53" s="71">
        <f>Table11[[#This Row],[Total]]-Table11[[#This Row],[Cost Share ]]</f>
        <v>0</v>
      </c>
    </row>
    <row r="54" spans="1:8" ht="15.5">
      <c r="A54" s="114"/>
      <c r="B54" s="116"/>
      <c r="C54" s="134"/>
      <c r="D54" s="186"/>
      <c r="E54" s="120"/>
      <c r="F54" s="103">
        <f t="shared" ref="F54:F57" si="9">SUM(D54*E54)</f>
        <v>0</v>
      </c>
      <c r="G54" s="131">
        <v>0</v>
      </c>
      <c r="H54" s="71">
        <f>Table11[[#This Row],[Total]]-Table11[[#This Row],[Cost Share ]]</f>
        <v>0</v>
      </c>
    </row>
    <row r="55" spans="1:8" ht="15.5">
      <c r="A55" s="114"/>
      <c r="B55" s="116"/>
      <c r="C55" s="134"/>
      <c r="D55" s="186"/>
      <c r="E55" s="120"/>
      <c r="F55" s="103">
        <f t="shared" si="9"/>
        <v>0</v>
      </c>
      <c r="G55" s="131">
        <v>0</v>
      </c>
      <c r="H55" s="71">
        <f>Table11[[#This Row],[Total]]-Table11[[#This Row],[Cost Share ]]</f>
        <v>0</v>
      </c>
    </row>
    <row r="56" spans="1:8" ht="15.5">
      <c r="A56" s="114"/>
      <c r="B56" s="116"/>
      <c r="C56" s="134"/>
      <c r="D56" s="186"/>
      <c r="E56" s="120"/>
      <c r="F56" s="103">
        <f t="shared" si="9"/>
        <v>0</v>
      </c>
      <c r="G56" s="131">
        <v>0</v>
      </c>
      <c r="H56" s="71">
        <f>Table11[[#This Row],[Total]]-Table11[[#This Row],[Cost Share ]]</f>
        <v>0</v>
      </c>
    </row>
    <row r="57" spans="1:8" ht="16" thickBot="1">
      <c r="A57" s="117"/>
      <c r="B57" s="119"/>
      <c r="C57" s="135"/>
      <c r="D57" s="185"/>
      <c r="E57" s="121"/>
      <c r="F57" s="101">
        <f t="shared" si="9"/>
        <v>0</v>
      </c>
      <c r="G57" s="201">
        <v>0</v>
      </c>
      <c r="H57" s="170">
        <f>Table11[[#This Row],[Total]]-Table11[[#This Row],[Cost Share ]]</f>
        <v>0</v>
      </c>
    </row>
    <row r="58" spans="1:8" ht="15" thickBot="1"/>
    <row r="59" spans="1:8" ht="15" thickBot="1">
      <c r="A59" s="231" t="s">
        <v>139</v>
      </c>
      <c r="B59" s="234" t="e">
        <f>H59/'Cost Summary Form'!C50</f>
        <v>#DIV/0!</v>
      </c>
      <c r="E59" s="217" t="s">
        <v>132</v>
      </c>
      <c r="F59" s="206">
        <f t="shared" ref="F59:G59" si="10">SUM(F7:F32,F37:F57)</f>
        <v>0</v>
      </c>
      <c r="G59" s="207">
        <f t="shared" si="10"/>
        <v>0</v>
      </c>
      <c r="H59" s="208">
        <f>SUM(H7:H32,H37:H57)</f>
        <v>0</v>
      </c>
    </row>
    <row r="60" spans="1:8"/>
    <row r="65" customFormat="1" hidden="1"/>
    <row r="66" customFormat="1" hidden="1"/>
    <row r="67" customFormat="1" hidden="1"/>
    <row r="68" customFormat="1" hidden="1"/>
    <row r="69" customFormat="1" hidden="1"/>
    <row r="70" customFormat="1" hidden="1"/>
    <row r="71" customFormat="1" hidden="1"/>
    <row r="72" customFormat="1" hidden="1"/>
  </sheetData>
  <sheetProtection algorithmName="SHA-512" hashValue="w7qwDDZYH51hi9y2K/RDO1ItkPCM8OFtJxBR/uuTWOyRDB7ZLmPTlCCOM4MXljPlwmgNl/AI6ggjbN+/cDY4Qw==" saltValue="Gcj9zTshUWwCmFcPFieEPQ==" spinCount="100000" sheet="1" formatCells="0" insertRows="0" deleteRows="0"/>
  <protectedRanges>
    <protectedRange sqref="A7:E32 G7:G32 A37:E57 G37:G57" name="EQUIPMENT"/>
  </protectedRanges>
  <mergeCells count="4">
    <mergeCell ref="G1:H1"/>
    <mergeCell ref="A5:B5"/>
    <mergeCell ref="A35:B35"/>
    <mergeCell ref="A2:H2"/>
  </mergeCells>
  <conditionalFormatting sqref="B59">
    <cfRule type="cellIs" dxfId="5" priority="1" operator="lessThan">
      <formula>50%</formula>
    </cfRule>
    <cfRule type="cellIs" dxfId="4" priority="2" operator="greaterThanOrEqual">
      <formula>50%</formula>
    </cfRule>
  </conditionalFormatting>
  <pageMargins left="0.7" right="0.7" top="0.75" bottom="0.75" header="0.3" footer="0.3"/>
  <pageSetup scale="35" fitToHeight="0" orientation="portrait" r:id="rId1"/>
  <drawing r:id="rId2"/>
  <tableParts count="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85CA-B414-40D2-A8B2-7AFE9B76BC1D}">
  <sheetPr>
    <tabColor theme="3" tint="0.79998168889431442"/>
    <pageSetUpPr fitToPage="1"/>
  </sheetPr>
  <dimension ref="A1:L38"/>
  <sheetViews>
    <sheetView zoomScale="70" zoomScaleNormal="70" workbookViewId="0">
      <selection activeCell="B4" sqref="B4:B5"/>
    </sheetView>
  </sheetViews>
  <sheetFormatPr defaultColWidth="0" defaultRowHeight="14.5" zeroHeight="1"/>
  <cols>
    <col min="1" max="1" width="35.7265625" customWidth="1"/>
    <col min="2" max="3" width="15.7265625" customWidth="1"/>
    <col min="4" max="4" width="67.1796875" customWidth="1"/>
    <col min="5" max="7" width="25.7265625" customWidth="1"/>
    <col min="8" max="8" width="5.7265625" customWidth="1"/>
    <col min="9" max="12" width="0" hidden="1" customWidth="1"/>
    <col min="13" max="16384" width="9.1796875" hidden="1"/>
  </cols>
  <sheetData>
    <row r="1" spans="1:8" ht="105" customHeight="1">
      <c r="F1" s="337" t="s">
        <v>76</v>
      </c>
      <c r="G1" s="337"/>
      <c r="H1" s="74"/>
    </row>
    <row r="2" spans="1:8" ht="108" customHeight="1">
      <c r="A2" s="303" t="s">
        <v>153</v>
      </c>
      <c r="B2" s="303"/>
      <c r="C2" s="303"/>
      <c r="D2" s="303"/>
      <c r="E2" s="303"/>
      <c r="F2" s="303"/>
      <c r="G2" s="303"/>
      <c r="H2" s="106"/>
    </row>
    <row r="3" spans="1:8" ht="15" thickBot="1"/>
    <row r="4" spans="1:8">
      <c r="A4" s="333" t="s">
        <v>71</v>
      </c>
      <c r="B4" s="335"/>
    </row>
    <row r="5" spans="1:8" ht="15" thickBot="1">
      <c r="A5" s="334"/>
      <c r="B5" s="336"/>
    </row>
    <row r="6" spans="1:8"/>
    <row r="7" spans="1:8" ht="15" thickBot="1"/>
    <row r="8" spans="1:8" ht="18.5">
      <c r="A8" s="98" t="s">
        <v>72</v>
      </c>
      <c r="B8" s="99"/>
      <c r="C8" s="100"/>
      <c r="D8" s="99"/>
      <c r="E8" s="102"/>
      <c r="F8" s="102"/>
      <c r="G8" s="45"/>
    </row>
    <row r="9" spans="1:8" ht="15.5">
      <c r="A9" s="95" t="s">
        <v>73</v>
      </c>
      <c r="B9" s="96"/>
      <c r="C9" s="97"/>
      <c r="D9" s="96" t="s">
        <v>133</v>
      </c>
      <c r="E9" s="184" t="s">
        <v>51</v>
      </c>
      <c r="F9" s="184" t="s">
        <v>121</v>
      </c>
      <c r="G9" s="47" t="s">
        <v>54</v>
      </c>
    </row>
    <row r="10" spans="1:8" ht="16" customHeight="1">
      <c r="A10" s="338"/>
      <c r="B10" s="339"/>
      <c r="C10" s="340"/>
      <c r="D10" s="193"/>
      <c r="E10" s="166"/>
      <c r="F10" s="186">
        <v>0</v>
      </c>
      <c r="G10" s="71">
        <f>E10-F10</f>
        <v>0</v>
      </c>
    </row>
    <row r="11" spans="1:8" ht="16" customHeight="1">
      <c r="A11" s="338"/>
      <c r="B11" s="339"/>
      <c r="C11" s="340"/>
      <c r="D11" s="193"/>
      <c r="E11" s="166">
        <v>0</v>
      </c>
      <c r="F11" s="131">
        <v>0</v>
      </c>
      <c r="G11" s="71">
        <f t="shared" ref="G11:G35" si="0">E11-F11</f>
        <v>0</v>
      </c>
    </row>
    <row r="12" spans="1:8" ht="16" customHeight="1">
      <c r="A12" s="338"/>
      <c r="B12" s="339"/>
      <c r="C12" s="340"/>
      <c r="D12" s="193"/>
      <c r="E12" s="166">
        <v>0</v>
      </c>
      <c r="F12" s="131">
        <v>0</v>
      </c>
      <c r="G12" s="71">
        <f t="shared" si="0"/>
        <v>0</v>
      </c>
    </row>
    <row r="13" spans="1:8" ht="16" customHeight="1">
      <c r="A13" s="338"/>
      <c r="B13" s="339"/>
      <c r="C13" s="340"/>
      <c r="D13" s="193"/>
      <c r="E13" s="166">
        <v>0</v>
      </c>
      <c r="F13" s="131">
        <v>0</v>
      </c>
      <c r="G13" s="71">
        <f t="shared" si="0"/>
        <v>0</v>
      </c>
    </row>
    <row r="14" spans="1:8" ht="16" customHeight="1">
      <c r="A14" s="338"/>
      <c r="B14" s="339"/>
      <c r="C14" s="340"/>
      <c r="D14" s="193"/>
      <c r="E14" s="166">
        <v>0</v>
      </c>
      <c r="F14" s="131">
        <v>0</v>
      </c>
      <c r="G14" s="71">
        <f t="shared" si="0"/>
        <v>0</v>
      </c>
    </row>
    <row r="15" spans="1:8" ht="16" customHeight="1">
      <c r="A15" s="338"/>
      <c r="B15" s="339"/>
      <c r="C15" s="340"/>
      <c r="D15" s="193"/>
      <c r="E15" s="166">
        <v>0</v>
      </c>
      <c r="F15" s="131">
        <v>0</v>
      </c>
      <c r="G15" s="71">
        <f t="shared" si="0"/>
        <v>0</v>
      </c>
    </row>
    <row r="16" spans="1:8" ht="16" customHeight="1">
      <c r="A16" s="338"/>
      <c r="B16" s="339"/>
      <c r="C16" s="340"/>
      <c r="D16" s="193"/>
      <c r="E16" s="166">
        <v>0</v>
      </c>
      <c r="F16" s="131">
        <v>0</v>
      </c>
      <c r="G16" s="71">
        <f t="shared" si="0"/>
        <v>0</v>
      </c>
    </row>
    <row r="17" spans="1:7" ht="16" customHeight="1">
      <c r="A17" s="192"/>
      <c r="B17" s="193"/>
      <c r="C17" s="194"/>
      <c r="D17" s="193"/>
      <c r="E17" s="166">
        <v>0</v>
      </c>
      <c r="F17" s="131">
        <v>0</v>
      </c>
      <c r="G17" s="71">
        <f t="shared" si="0"/>
        <v>0</v>
      </c>
    </row>
    <row r="18" spans="1:7" ht="16" customHeight="1">
      <c r="A18" s="192"/>
      <c r="B18" s="193"/>
      <c r="C18" s="194"/>
      <c r="D18" s="193"/>
      <c r="E18" s="166">
        <v>0</v>
      </c>
      <c r="F18" s="131">
        <v>0</v>
      </c>
      <c r="G18" s="71">
        <f t="shared" si="0"/>
        <v>0</v>
      </c>
    </row>
    <row r="19" spans="1:7" ht="16" customHeight="1">
      <c r="A19" s="192"/>
      <c r="B19" s="193"/>
      <c r="C19" s="194"/>
      <c r="D19" s="193"/>
      <c r="E19" s="166">
        <v>0</v>
      </c>
      <c r="F19" s="131">
        <v>0</v>
      </c>
      <c r="G19" s="71">
        <f t="shared" si="0"/>
        <v>0</v>
      </c>
    </row>
    <row r="20" spans="1:7" ht="16" customHeight="1">
      <c r="A20" s="192"/>
      <c r="B20" s="193"/>
      <c r="C20" s="194"/>
      <c r="D20" s="193"/>
      <c r="E20" s="166">
        <v>0</v>
      </c>
      <c r="F20" s="131">
        <v>0</v>
      </c>
      <c r="G20" s="71">
        <f t="shared" si="0"/>
        <v>0</v>
      </c>
    </row>
    <row r="21" spans="1:7" ht="16" customHeight="1">
      <c r="A21" s="192"/>
      <c r="B21" s="193"/>
      <c r="C21" s="194"/>
      <c r="D21" s="193"/>
      <c r="E21" s="166">
        <v>0</v>
      </c>
      <c r="F21" s="131">
        <v>0</v>
      </c>
      <c r="G21" s="71">
        <f t="shared" si="0"/>
        <v>0</v>
      </c>
    </row>
    <row r="22" spans="1:7" ht="16" customHeight="1">
      <c r="A22" s="338"/>
      <c r="B22" s="339"/>
      <c r="C22" s="340"/>
      <c r="D22" s="193"/>
      <c r="E22" s="166">
        <v>0</v>
      </c>
      <c r="F22" s="131">
        <v>0</v>
      </c>
      <c r="G22" s="71">
        <f t="shared" si="0"/>
        <v>0</v>
      </c>
    </row>
    <row r="23" spans="1:7" ht="16" customHeight="1">
      <c r="A23" s="338"/>
      <c r="B23" s="339"/>
      <c r="C23" s="340"/>
      <c r="D23" s="193"/>
      <c r="E23" s="166">
        <v>0</v>
      </c>
      <c r="F23" s="131">
        <v>0</v>
      </c>
      <c r="G23" s="71">
        <f t="shared" si="0"/>
        <v>0</v>
      </c>
    </row>
    <row r="24" spans="1:7" ht="16" customHeight="1">
      <c r="A24" s="338"/>
      <c r="B24" s="339"/>
      <c r="C24" s="340"/>
      <c r="D24" s="193"/>
      <c r="E24" s="166">
        <v>0</v>
      </c>
      <c r="F24" s="131">
        <v>0</v>
      </c>
      <c r="G24" s="71">
        <f t="shared" si="0"/>
        <v>0</v>
      </c>
    </row>
    <row r="25" spans="1:7" ht="16" customHeight="1">
      <c r="A25" s="338"/>
      <c r="B25" s="339"/>
      <c r="C25" s="340"/>
      <c r="D25" s="193"/>
      <c r="E25" s="166">
        <v>0</v>
      </c>
      <c r="F25" s="131">
        <v>0</v>
      </c>
      <c r="G25" s="71">
        <f t="shared" si="0"/>
        <v>0</v>
      </c>
    </row>
    <row r="26" spans="1:7" ht="16" customHeight="1">
      <c r="A26" s="338"/>
      <c r="B26" s="339"/>
      <c r="C26" s="340"/>
      <c r="D26" s="193"/>
      <c r="E26" s="166">
        <v>0</v>
      </c>
      <c r="F26" s="131">
        <v>0</v>
      </c>
      <c r="G26" s="71">
        <f t="shared" si="0"/>
        <v>0</v>
      </c>
    </row>
    <row r="27" spans="1:7" ht="16" customHeight="1">
      <c r="A27" s="338"/>
      <c r="B27" s="339"/>
      <c r="C27" s="340"/>
      <c r="D27" s="193"/>
      <c r="E27" s="166">
        <v>0</v>
      </c>
      <c r="F27" s="131">
        <v>0</v>
      </c>
      <c r="G27" s="71">
        <f t="shared" si="0"/>
        <v>0</v>
      </c>
    </row>
    <row r="28" spans="1:7" ht="16" customHeight="1">
      <c r="A28" s="338"/>
      <c r="B28" s="339"/>
      <c r="C28" s="340"/>
      <c r="D28" s="193"/>
      <c r="E28" s="166">
        <v>0</v>
      </c>
      <c r="F28" s="131">
        <v>0</v>
      </c>
      <c r="G28" s="71">
        <f t="shared" si="0"/>
        <v>0</v>
      </c>
    </row>
    <row r="29" spans="1:7" ht="16" customHeight="1">
      <c r="A29" s="338"/>
      <c r="B29" s="339"/>
      <c r="C29" s="340"/>
      <c r="D29" s="193"/>
      <c r="E29" s="166">
        <v>0</v>
      </c>
      <c r="F29" s="131">
        <v>0</v>
      </c>
      <c r="G29" s="71">
        <f t="shared" si="0"/>
        <v>0</v>
      </c>
    </row>
    <row r="30" spans="1:7" ht="16" customHeight="1">
      <c r="A30" s="338"/>
      <c r="B30" s="339"/>
      <c r="C30" s="340"/>
      <c r="D30" s="193"/>
      <c r="E30" s="166">
        <v>0</v>
      </c>
      <c r="F30" s="131">
        <v>0</v>
      </c>
      <c r="G30" s="71">
        <f t="shared" si="0"/>
        <v>0</v>
      </c>
    </row>
    <row r="31" spans="1:7" ht="16" customHeight="1">
      <c r="A31" s="338"/>
      <c r="B31" s="339"/>
      <c r="C31" s="340"/>
      <c r="D31" s="193"/>
      <c r="E31" s="166">
        <v>0</v>
      </c>
      <c r="F31" s="131">
        <v>0</v>
      </c>
      <c r="G31" s="71">
        <f t="shared" si="0"/>
        <v>0</v>
      </c>
    </row>
    <row r="32" spans="1:7" ht="16" customHeight="1">
      <c r="A32" s="338"/>
      <c r="B32" s="339"/>
      <c r="C32" s="340"/>
      <c r="D32" s="193"/>
      <c r="E32" s="166">
        <v>0</v>
      </c>
      <c r="F32" s="131">
        <v>0</v>
      </c>
      <c r="G32" s="71">
        <f t="shared" si="0"/>
        <v>0</v>
      </c>
    </row>
    <row r="33" spans="1:7" ht="16" customHeight="1">
      <c r="A33" s="338"/>
      <c r="B33" s="339"/>
      <c r="C33" s="340"/>
      <c r="D33" s="193"/>
      <c r="E33" s="166">
        <v>0</v>
      </c>
      <c r="F33" s="131">
        <v>0</v>
      </c>
      <c r="G33" s="71">
        <f t="shared" si="0"/>
        <v>0</v>
      </c>
    </row>
    <row r="34" spans="1:7" ht="16" customHeight="1">
      <c r="A34" s="338"/>
      <c r="B34" s="339"/>
      <c r="C34" s="340"/>
      <c r="D34" s="193"/>
      <c r="E34" s="166">
        <v>0</v>
      </c>
      <c r="F34" s="131">
        <v>0</v>
      </c>
      <c r="G34" s="71">
        <f t="shared" si="0"/>
        <v>0</v>
      </c>
    </row>
    <row r="35" spans="1:7" ht="16.75" customHeight="1" thickBot="1">
      <c r="A35" s="341"/>
      <c r="B35" s="342"/>
      <c r="C35" s="343"/>
      <c r="D35" s="195"/>
      <c r="E35" s="199">
        <v>0</v>
      </c>
      <c r="F35" s="132">
        <v>0</v>
      </c>
      <c r="G35" s="170">
        <f t="shared" si="0"/>
        <v>0</v>
      </c>
    </row>
    <row r="36" spans="1:7" ht="16.75" customHeight="1" thickBot="1">
      <c r="A36" s="178"/>
      <c r="B36" s="178"/>
      <c r="C36" s="178"/>
      <c r="D36" s="178"/>
      <c r="E36" s="173"/>
      <c r="F36" s="173"/>
      <c r="G36" s="177"/>
    </row>
    <row r="37" spans="1:7" ht="16.75" customHeight="1" thickBot="1">
      <c r="A37" s="230" t="s">
        <v>139</v>
      </c>
      <c r="B37" s="235" t="e">
        <f>G37/'Cost Summary Form'!C50</f>
        <v>#DIV/0!</v>
      </c>
      <c r="C37" s="178"/>
      <c r="D37" s="221" t="s">
        <v>132</v>
      </c>
      <c r="E37" s="218">
        <f>SUM(E10:E35)</f>
        <v>0</v>
      </c>
      <c r="F37" s="219">
        <f t="shared" ref="F37:G37" si="1">SUM(F10:F35)</f>
        <v>0</v>
      </c>
      <c r="G37" s="220">
        <f t="shared" si="1"/>
        <v>0</v>
      </c>
    </row>
    <row r="38" spans="1:7">
      <c r="A38" s="172"/>
      <c r="B38" s="172"/>
      <c r="C38" s="172"/>
      <c r="D38" s="172"/>
      <c r="E38" s="172"/>
      <c r="F38" s="172"/>
      <c r="G38" s="172"/>
    </row>
  </sheetData>
  <sheetProtection algorithmName="SHA-512" hashValue="wj/eiVLUlUCAwCw0xlLcAW+mCQoDHfxi4pLG9FUXYW1mICiCJSQBrrFSrsky+snXC7ews7DCX3fzuRZTj0OlLw==" saltValue="W6gE7MjNdMoMo5rYJaao4Q==" spinCount="100000" sheet="1" formatCells="0" insertRows="0" deleteRows="0"/>
  <protectedRanges>
    <protectedRange sqref="B4:B5 A10:F35" name="SUBS"/>
  </protectedRanges>
  <mergeCells count="25">
    <mergeCell ref="A25:C25"/>
    <mergeCell ref="A26:C26"/>
    <mergeCell ref="A27:C27"/>
    <mergeCell ref="A28:C28"/>
    <mergeCell ref="A29:C29"/>
    <mergeCell ref="A35:C35"/>
    <mergeCell ref="A30:C30"/>
    <mergeCell ref="A31:C31"/>
    <mergeCell ref="A32:C32"/>
    <mergeCell ref="A33:C33"/>
    <mergeCell ref="A34:C34"/>
    <mergeCell ref="A11:C11"/>
    <mergeCell ref="A22:C22"/>
    <mergeCell ref="A23:C23"/>
    <mergeCell ref="A24:C24"/>
    <mergeCell ref="A12:C12"/>
    <mergeCell ref="A13:C13"/>
    <mergeCell ref="A14:C14"/>
    <mergeCell ref="A15:C15"/>
    <mergeCell ref="A16:C16"/>
    <mergeCell ref="A4:A5"/>
    <mergeCell ref="B4:B5"/>
    <mergeCell ref="F1:G1"/>
    <mergeCell ref="A2:G2"/>
    <mergeCell ref="A10:C10"/>
  </mergeCells>
  <conditionalFormatting sqref="B37">
    <cfRule type="cellIs" dxfId="3" priority="1" operator="lessThan">
      <formula>50%</formula>
    </cfRule>
    <cfRule type="cellIs" dxfId="2" priority="2" operator="greaterThan">
      <formula>50%</formula>
    </cfRule>
  </conditionalFormatting>
  <dataValidations count="1">
    <dataValidation type="list" allowBlank="1" showInputMessage="1" showErrorMessage="1" sqref="B4:B5" xr:uid="{92219C9E-ABEF-4E93-BF1F-5C3FA32CA5D9}">
      <formula1>"Yes, No"</formula1>
    </dataValidation>
  </dataValidations>
  <pageMargins left="0.7" right="0.7" top="0.75" bottom="0.75" header="0.3" footer="0.3"/>
  <pageSetup scale="46" fitToHeight="0" orientation="portrait" r:id="rId1"/>
  <ignoredErrors>
    <ignoredError sqref="B37"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B3B404395EDF468DFB60385D5BE9BE" ma:contentTypeVersion="22" ma:contentTypeDescription="Create a new document." ma:contentTypeScope="" ma:versionID="1c045f464a2039bb35a27412370560eb">
  <xsd:schema xmlns:xsd="http://www.w3.org/2001/XMLSchema" xmlns:xs="http://www.w3.org/2001/XMLSchema" xmlns:p="http://schemas.microsoft.com/office/2006/metadata/properties" xmlns:ns2="f0290df1-23aa-45a4-a1d7-1287b4b3c370" xmlns:ns3="dfb9ea81-d6c9-4c5d-bb3e-e960d6ce946d" targetNamespace="http://schemas.microsoft.com/office/2006/metadata/properties" ma:root="true" ma:fieldsID="1e9be4287b06934e559bd49223a99c77" ns2:_="" ns3:_="">
    <xsd:import namespace="f0290df1-23aa-45a4-a1d7-1287b4b3c370"/>
    <xsd:import namespace="dfb9ea81-d6c9-4c5d-bb3e-e960d6ce946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ItemID" minOccurs="0"/>
                <xsd:element ref="ns2:MediaServiceDateTaken" minOccurs="0"/>
                <xsd:element ref="ns2:MediaLengthInSeconds" minOccurs="0"/>
                <xsd:element ref="ns2:lcf76f155ced4ddcb4097134ff3c332f" minOccurs="0"/>
                <xsd:element ref="ns3:TaxCatchAll" minOccurs="0"/>
                <xsd:element ref="ns2:Thumbnail" minOccurs="0"/>
                <xsd:element ref="ns2:Thumbnails" minOccurs="0"/>
                <xsd:element ref="ns2:MediaServiceLocation"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290df1-23aa-45a4-a1d7-1287b4b3c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ItemID" ma:index="16" nillable="true" ma:displayName="ItemID" ma:format="Dropdown" ma:internalName="ItemID" ma:percentage="FALSE">
      <xsd:simpleType>
        <xsd:restriction base="dms:Number"/>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c2ee2a2-ecfd-4032-8338-2bd4145f500b" ma:termSetId="09814cd3-568e-fe90-9814-8d621ff8fb84" ma:anchorId="fba54fb3-c3e1-fe81-a776-ca4b69148c4d" ma:open="true" ma:isKeyword="false">
      <xsd:complexType>
        <xsd:sequence>
          <xsd:element ref="pc:Terms" minOccurs="0" maxOccurs="1"/>
        </xsd:sequence>
      </xsd:complexType>
    </xsd:element>
    <xsd:element name="Thumbnail" ma:index="22" nillable="true" ma:displayName="Thumbnail" ma:format="Thumbnail" ma:internalName="Thumbnail">
      <xsd:simpleType>
        <xsd:restriction base="dms:Unknown"/>
      </xsd:simpleType>
    </xsd:element>
    <xsd:element name="Thumbnails" ma:index="23" nillable="true" ma:displayName="Thumbnails" ma:description="Thumbnails" ma:format="Thumbnail" ma:internalName="Thumbnails">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9ea81-d6c9-4c5d-bb3e-e960d6ce946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9f7a7a8-f3e8-4e55-a568-8a8e29e9ce2a}" ma:internalName="TaxCatchAll" ma:showField="CatchAllData" ma:web="dfb9ea81-d6c9-4c5d-bb3e-e960d6ce94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humbnail xmlns="f0290df1-23aa-45a4-a1d7-1287b4b3c370" xsi:nil="true"/>
    <ItemID xmlns="f0290df1-23aa-45a4-a1d7-1287b4b3c370" xsi:nil="true"/>
    <Thumbnails xmlns="f0290df1-23aa-45a4-a1d7-1287b4b3c370" xsi:nil="true"/>
    <lcf76f155ced4ddcb4097134ff3c332f xmlns="f0290df1-23aa-45a4-a1d7-1287b4b3c370">
      <Terms xmlns="http://schemas.microsoft.com/office/infopath/2007/PartnerControls"/>
    </lcf76f155ced4ddcb4097134ff3c332f>
    <TaxCatchAll xmlns="dfb9ea81-d6c9-4c5d-bb3e-e960d6ce946d" xsi:nil="true"/>
    <Notes xmlns="f0290df1-23aa-45a4-a1d7-1287b4b3c370" xsi:nil="true"/>
  </documentManagement>
</p:properties>
</file>

<file path=customXml/itemProps1.xml><?xml version="1.0" encoding="utf-8"?>
<ds:datastoreItem xmlns:ds="http://schemas.openxmlformats.org/officeDocument/2006/customXml" ds:itemID="{074807DA-1532-455D-ABC4-10D902A680D2}">
  <ds:schemaRefs>
    <ds:schemaRef ds:uri="http://schemas.microsoft.com/sharepoint/v3/contenttype/forms"/>
  </ds:schemaRefs>
</ds:datastoreItem>
</file>

<file path=customXml/itemProps2.xml><?xml version="1.0" encoding="utf-8"?>
<ds:datastoreItem xmlns:ds="http://schemas.openxmlformats.org/officeDocument/2006/customXml" ds:itemID="{738B60F6-BED3-4A63-A220-2C38F6D29A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290df1-23aa-45a4-a1d7-1287b4b3c370"/>
    <ds:schemaRef ds:uri="dfb9ea81-d6c9-4c5d-bb3e-e960d6ce94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1B3413-4580-4692-8E1C-6C18AE40FABA}">
  <ds:schemaRefs>
    <ds:schemaRef ds:uri="http://schemas.microsoft.com/office/infopath/2007/PartnerControls"/>
    <ds:schemaRef ds:uri="http://purl.org/dc/elements/1.1/"/>
    <ds:schemaRef ds:uri="http://purl.org/dc/terms/"/>
    <ds:schemaRef ds:uri="http://purl.org/dc/dcmitype/"/>
    <ds:schemaRef ds:uri="http://schemas.microsoft.com/office/2006/documentManagement/types"/>
    <ds:schemaRef ds:uri="http://schemas.openxmlformats.org/package/2006/metadata/core-properties"/>
    <ds:schemaRef ds:uri="http://www.w3.org/XML/1998/namespace"/>
    <ds:schemaRef ds:uri="dfb9ea81-d6c9-4c5d-bb3e-e960d6ce946d"/>
    <ds:schemaRef ds:uri="f0290df1-23aa-45a4-a1d7-1287b4b3c37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Cost Summary Form</vt:lpstr>
      <vt:lpstr>1) CASH Into Project</vt:lpstr>
      <vt:lpstr>2) Direct Labor</vt:lpstr>
      <vt:lpstr>3) Indirect Costs</vt:lpstr>
      <vt:lpstr>IDC Calculations &amp; Documents</vt:lpstr>
      <vt:lpstr>4) Direct Material - a)</vt:lpstr>
      <vt:lpstr>4) Direct Material b) - e)</vt:lpstr>
      <vt:lpstr>5) Equipment</vt:lpstr>
      <vt:lpstr>6) Subcontractors</vt:lpstr>
      <vt:lpstr>7) Consultants</vt:lpstr>
      <vt:lpstr>8) Travel</vt:lpstr>
      <vt:lpstr>9) Other Direct Costs</vt:lpstr>
      <vt:lpstr> 10) CAS 414 {Cost Of Money}</vt:lpstr>
      <vt:lpstr>11) Royalties - License Fees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Barton, Amanda</dc:creator>
  <cp:lastModifiedBy>Sharp, Marc</cp:lastModifiedBy>
  <cp:lastPrinted>2024-03-08T20:30:36Z</cp:lastPrinted>
  <dcterms:created xsi:type="dcterms:W3CDTF">2023-04-06T18:10:15Z</dcterms:created>
  <dcterms:modified xsi:type="dcterms:W3CDTF">2025-07-14T15:50:41Z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0x0101004FB3B404395EDF468DFB60385D5BE9BE</vt:lpwstr>
  </property>
</Properties>
</file>